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ИНТЕГРАЛЬНЫЕ\Интегральные_161_2019\"/>
    </mc:Choice>
  </mc:AlternateContent>
  <bookViews>
    <workbookView xWindow="240" yWindow="48" windowWidth="17016" windowHeight="80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Sheet1!$A$1:$BE$82</definedName>
  </definedNames>
  <calcPr calcId="162913" concurrentCalc="0"/>
</workbook>
</file>

<file path=xl/calcChain.xml><?xml version="1.0" encoding="utf-8"?>
<calcChain xmlns="http://schemas.openxmlformats.org/spreadsheetml/2006/main">
  <c r="AO45" i="1" l="1"/>
  <c r="AJ45" i="1"/>
  <c r="AG45" i="1"/>
  <c r="AF45" i="1"/>
  <c r="AE45" i="1"/>
  <c r="AO40" i="1"/>
  <c r="AL40" i="1"/>
  <c r="AH40" i="1"/>
  <c r="AG40" i="1"/>
  <c r="AF40" i="1"/>
  <c r="AE40" i="1"/>
  <c r="AO31" i="1"/>
  <c r="AN31" i="1"/>
  <c r="AM31" i="1"/>
  <c r="AL31" i="1"/>
  <c r="AK31" i="1"/>
  <c r="AJ31" i="1"/>
  <c r="AI31" i="1"/>
  <c r="AH31" i="1"/>
  <c r="AG31" i="1"/>
  <c r="AF31" i="1"/>
  <c r="AE31" i="1"/>
  <c r="BE31" i="1"/>
  <c r="BD31" i="1"/>
  <c r="BC31" i="1"/>
  <c r="BB31" i="1"/>
  <c r="BA31" i="1"/>
  <c r="AZ31" i="1"/>
  <c r="AY31" i="1"/>
  <c r="AX31" i="1"/>
  <c r="AX30" i="1"/>
  <c r="AG30" i="1"/>
  <c r="AF30" i="1"/>
  <c r="AO30" i="1"/>
  <c r="AW58" i="1"/>
  <c r="AU58" i="1"/>
  <c r="AS58" i="1"/>
  <c r="AR58" i="1"/>
  <c r="AQ58" i="1"/>
  <c r="AP58" i="1"/>
  <c r="BC53" i="1"/>
  <c r="BA53" i="1"/>
  <c r="BA58" i="1"/>
  <c r="AZ53" i="1"/>
  <c r="AY53" i="1"/>
  <c r="AL53" i="1"/>
  <c r="AJ53" i="1"/>
  <c r="AH53" i="1"/>
  <c r="AE53" i="1"/>
  <c r="BB52" i="1"/>
  <c r="BB53" i="1"/>
  <c r="AG52" i="1"/>
  <c r="AF52" i="1"/>
  <c r="AU46" i="1"/>
  <c r="AR46" i="1"/>
  <c r="AQ46" i="1"/>
  <c r="AP46" i="1"/>
  <c r="AP59" i="1"/>
  <c r="BD45" i="1"/>
  <c r="AZ45" i="1"/>
  <c r="BE40" i="1"/>
  <c r="BC40" i="1"/>
  <c r="BB40" i="1"/>
  <c r="AZ40" i="1"/>
  <c r="AY40" i="1"/>
  <c r="AX40" i="1"/>
  <c r="AM46" i="1"/>
  <c r="AI46" i="1"/>
  <c r="BC46" i="1"/>
  <c r="AU59" i="1"/>
  <c r="AK46" i="1"/>
  <c r="BD46" i="1"/>
  <c r="AR59" i="1"/>
  <c r="BE46" i="1"/>
  <c r="AS59" i="1"/>
  <c r="AW59" i="1"/>
  <c r="AQ59" i="1"/>
  <c r="AO52" i="1"/>
  <c r="AM59" i="1"/>
  <c r="AK59" i="1"/>
  <c r="AI59" i="1"/>
  <c r="BA34" i="1"/>
  <c r="BA46" i="1"/>
  <c r="BA59" i="1"/>
  <c r="BE57" i="1"/>
  <c r="BE58" i="1"/>
  <c r="BE59" i="1"/>
  <c r="BD57" i="1"/>
  <c r="BD58" i="1"/>
  <c r="BD59" i="1"/>
  <c r="BC57" i="1"/>
  <c r="BC58" i="1"/>
  <c r="BC59" i="1"/>
  <c r="AZ57" i="1"/>
  <c r="AZ58" i="1"/>
  <c r="AY57" i="1"/>
  <c r="AY58" i="1"/>
  <c r="AL57" i="1"/>
  <c r="AL58" i="1"/>
  <c r="AJ57" i="1"/>
  <c r="AJ58" i="1"/>
  <c r="AH57" i="1"/>
  <c r="AH58" i="1"/>
  <c r="AE57" i="1"/>
  <c r="AE58" i="1"/>
  <c r="AZ46" i="1"/>
  <c r="AY34" i="1"/>
  <c r="AY46" i="1"/>
  <c r="AL34" i="1"/>
  <c r="AL46" i="1"/>
  <c r="AJ46" i="1"/>
  <c r="AH34" i="1"/>
  <c r="AH46" i="1"/>
  <c r="AE34" i="1"/>
  <c r="AE46" i="1"/>
  <c r="AH59" i="1"/>
  <c r="AZ59" i="1"/>
  <c r="AJ59" i="1"/>
  <c r="AL59" i="1"/>
  <c r="AE59" i="1"/>
  <c r="AY59" i="1"/>
  <c r="AF28" i="1"/>
  <c r="BB56" i="1"/>
  <c r="BB57" i="1"/>
  <c r="BB58" i="1"/>
  <c r="AG56" i="1"/>
  <c r="AF56" i="1"/>
  <c r="BB29" i="1"/>
  <c r="AG29" i="1"/>
  <c r="AF29" i="1"/>
  <c r="AF51" i="1"/>
  <c r="AO51" i="1"/>
  <c r="AX50" i="1"/>
  <c r="AG50" i="1"/>
  <c r="AF50" i="1"/>
  <c r="AX33" i="1"/>
  <c r="AG33" i="1"/>
  <c r="AF33" i="1"/>
  <c r="AX49" i="1"/>
  <c r="AX53" i="1"/>
  <c r="AG49" i="1"/>
  <c r="AF49" i="1"/>
  <c r="AX27" i="1"/>
  <c r="AF53" i="1"/>
  <c r="AG53" i="1"/>
  <c r="AO29" i="1"/>
  <c r="AO56" i="1"/>
  <c r="AO50" i="1"/>
  <c r="AO33" i="1"/>
  <c r="AO49" i="1"/>
  <c r="AO53" i="1"/>
  <c r="AO36" i="1"/>
  <c r="AX55" i="1"/>
  <c r="AX57" i="1"/>
  <c r="AX58" i="1"/>
  <c r="AF39" i="1"/>
  <c r="AO38" i="1"/>
  <c r="AF34" i="1"/>
  <c r="AF26" i="1"/>
  <c r="AO39" i="1"/>
  <c r="AQ61" i="1"/>
  <c r="AG55" i="1"/>
  <c r="AG57" i="1"/>
  <c r="AG58" i="1"/>
  <c r="AF55" i="1"/>
  <c r="AF57" i="1"/>
  <c r="AF58" i="1"/>
  <c r="AU65" i="1"/>
  <c r="AR62" i="1"/>
  <c r="AP60" i="1"/>
  <c r="BB44" i="1"/>
  <c r="BB45" i="1"/>
  <c r="AX44" i="1"/>
  <c r="AX45" i="1"/>
  <c r="AG44" i="1"/>
  <c r="AF44" i="1"/>
  <c r="AF43" i="1"/>
  <c r="AF42" i="1"/>
  <c r="AX34" i="1"/>
  <c r="AG34" i="1"/>
  <c r="AG27" i="1"/>
  <c r="AN27" i="1"/>
  <c r="AF27" i="1"/>
  <c r="BB25" i="1"/>
  <c r="AG25" i="1"/>
  <c r="AF25" i="1"/>
  <c r="AF24" i="1"/>
  <c r="BB23" i="1"/>
  <c r="AG23" i="1"/>
  <c r="AF23" i="1"/>
  <c r="AF22" i="1"/>
  <c r="AX46" i="1"/>
  <c r="AX59" i="1"/>
  <c r="BB46" i="1"/>
  <c r="BB59" i="1"/>
  <c r="AN46" i="1"/>
  <c r="AN59" i="1"/>
  <c r="AG46" i="1"/>
  <c r="AG59" i="1"/>
  <c r="AF46" i="1"/>
  <c r="AF59" i="1"/>
  <c r="AO44" i="1"/>
  <c r="AO23" i="1"/>
  <c r="AO34" i="1"/>
  <c r="AO55" i="1"/>
  <c r="AO57" i="1"/>
  <c r="AO58" i="1"/>
  <c r="AO27" i="1"/>
  <c r="AO25" i="1"/>
  <c r="AO46" i="1"/>
  <c r="AO59" i="1"/>
</calcChain>
</file>

<file path=xl/sharedStrings.xml><?xml version="1.0" encoding="utf-8"?>
<sst xmlns="http://schemas.openxmlformats.org/spreadsheetml/2006/main" count="188" uniqueCount="138">
  <si>
    <t>НАЦІОНАЛЬНИЙ ТЕХНІЧНИЙ УНІВЕРСИТЕТ УКРАЇНИ "КИЇВСЬКИЙ ПОЛІТЕХНІЧНИЙ ІНСТИТУТ імені ІГОРЯ СІКОРСЬКОГО"</t>
  </si>
  <si>
    <t xml:space="preserve">          ЗАТВЕРДЖУЮ</t>
  </si>
  <si>
    <t xml:space="preserve">    Перший проректор  КПІ  ім. Ігоря Сікорського</t>
  </si>
  <si>
    <t>Факультет</t>
  </si>
  <si>
    <t>інженерно-хімічний</t>
  </si>
  <si>
    <t>Спеціальність  (код і назва)</t>
  </si>
  <si>
    <t>-</t>
  </si>
  <si>
    <t>Форма навчання</t>
  </si>
  <si>
    <t>денна</t>
  </si>
  <si>
    <t>Термін навчання</t>
  </si>
  <si>
    <t>бакалавр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</si>
  <si>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</si>
  <si>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</si>
  <si>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</si>
  <si>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</si>
  <si>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</si>
  <si>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</si>
  <si>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</si>
  <si>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</si>
  <si>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</si>
  <si>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</si>
  <si>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</si>
  <si>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</si>
  <si>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</si>
  <si>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</si>
  <si>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</si>
  <si>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</si>
  <si>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</si>
  <si>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</si>
  <si>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</si>
  <si>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</si>
  <si>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</si>
  <si>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</si>
  <si>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</si>
  <si>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</si>
  <si>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</si>
  <si>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</si>
  <si>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</si>
  <si>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</si>
  <si>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тижнів</t>
  </si>
  <si>
    <t>у тому числі</t>
  </si>
  <si>
    <t xml:space="preserve"> 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</si>
  <si>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</si>
  <si>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</si>
  <si>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</si>
  <si>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</si>
  <si>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</si>
  <si>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 ЦИКЛ ЗАГАЛЬНОЇ ПІДГОТОВКИ</t>
  </si>
  <si>
    <t>І.1. Навчальні дисципліни  природничо-наукової підготовки</t>
  </si>
  <si>
    <t>Математичної фізики</t>
  </si>
  <si>
    <t>Вища математика - 2. Інтегральне числення</t>
  </si>
  <si>
    <t>Кібернетики хіміко-технологічних процесів</t>
  </si>
  <si>
    <t xml:space="preserve">Фізика - 1. Механіка. Теплота </t>
  </si>
  <si>
    <t>Загальної фізики і фізики твердого тіла</t>
  </si>
  <si>
    <t>Загальна та неорганічна хімія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</si>
  <si>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</si>
  <si>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</si>
  <si>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І.4. Навчальні дисципліни соціально-гуманітарної підготовки (за вибором студентів)</t>
  </si>
  <si>
    <t>Історiї</t>
  </si>
  <si>
    <t>Української мови, літератури та культури</t>
  </si>
  <si>
    <t>Іноземна мова - 1. Вступ до загальнотехнічної іноземної мови</t>
  </si>
  <si>
    <t>Англійської мови технічного спрямування № 2</t>
  </si>
  <si>
    <t>ВСЬОГО ЗА ЦИКЛ ЗАГАЛЬНОЇ ПІДГОТОВКИ:</t>
  </si>
  <si>
    <t>ІІ. ЦИКЛ ПРОФЕСІЙНОЇ ПІДГОТОВКИ</t>
  </si>
  <si>
    <t>ВСЬОГО ЗА  ЦИКЛ ПРОФЕСІЙНОЇ ПІДГОТОВКИ:</t>
  </si>
  <si>
    <t>ВСЬОГО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</si>
  <si>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</si>
  <si>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</si>
  <si>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</si>
  <si>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</si>
  <si>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</si>
  <si>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</si>
  <si>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</si>
  <si>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</si>
  <si>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/</t>
  </si>
  <si>
    <t>Заст. декана ІХФ</t>
  </si>
  <si>
    <t>/Сідоров Д.Е.</t>
  </si>
  <si>
    <t>(підпис)</t>
  </si>
  <si>
    <t>(П.І.Б.)</t>
  </si>
  <si>
    <t xml:space="preserve">                 _____________________Ю.І. Якименко                                        </t>
  </si>
  <si>
    <t>161 Хімічні технології та інженерія</t>
  </si>
  <si>
    <t xml:space="preserve">Загальна та неорганічна хімія-2. Неорганічна хімія </t>
  </si>
  <si>
    <t>Інженерна графіка</t>
  </si>
  <si>
    <t xml:space="preserve">Нарисної геометрії, інженерної та комп"ютерної графіки </t>
  </si>
  <si>
    <t xml:space="preserve">Теоретичної електротехніки </t>
  </si>
  <si>
    <t xml:space="preserve"> Інформаційні технології</t>
  </si>
  <si>
    <t>Комп'ютерна графіка</t>
  </si>
  <si>
    <t>ІІ.2 Навчальні дисципліни професійної та практичної підготовки (за вибором студентів)</t>
  </si>
  <si>
    <t>Разом за п.ІІ.2.</t>
  </si>
  <si>
    <t>Разом за п.І.2.</t>
  </si>
  <si>
    <t>Разом за п.І.3.</t>
  </si>
  <si>
    <t>Разом за п.І.4.</t>
  </si>
  <si>
    <t>Практ.
(комп. практ.)</t>
  </si>
  <si>
    <t>Лаборатор.</t>
  </si>
  <si>
    <r>
      <t>РГР</t>
    </r>
    <r>
      <rPr>
        <sz val="3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</si>
  <si>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6"/>
        <rFont val="Arial"/>
        <family val="2"/>
        <charset val="204"/>
      </rPr>
      <t xml:space="preserve"> - розрахункова робота;</t>
    </r>
  </si>
  <si>
    <r>
      <t>ГР</t>
    </r>
    <r>
      <rPr>
        <sz val="36"/>
        <rFont val="Arial"/>
        <family val="2"/>
        <charset val="204"/>
      </rPr>
      <t xml:space="preserve"> - графічна робота;</t>
    </r>
  </si>
  <si>
    <r>
      <t>ДКР</t>
    </r>
    <r>
      <rPr>
        <sz val="36"/>
        <rFont val="Arial"/>
        <family val="2"/>
        <charset val="204"/>
      </rPr>
      <t xml:space="preserve"> - домашня контрольна робота                               (виконується під час СРС)</t>
    </r>
  </si>
  <si>
    <t>___________</t>
  </si>
  <si>
    <t>Промислова екологія</t>
  </si>
  <si>
    <t xml:space="preserve"> Прикладна хімія</t>
  </si>
  <si>
    <t>ІНТЕГРОВАНИЙ РОБОЧИЙ   НАВЧАЛЬНИЙ   ПЛАН</t>
  </si>
  <si>
    <t>Вища математика - 1. Диференційне числення**</t>
  </si>
  <si>
    <t>Обчислювальна математика та програмування*</t>
  </si>
  <si>
    <t>Загальна та неорганічна хімія-1. Загальна хімія **</t>
  </si>
  <si>
    <t xml:space="preserve"> Електротехніка та основи електроніки*</t>
  </si>
  <si>
    <t>ІІ.1 Навчальні дисципліни професійної та практичної підготовки</t>
  </si>
  <si>
    <t>Геологія з основами геоморфології</t>
  </si>
  <si>
    <t>Аналітична хімія</t>
  </si>
  <si>
    <t>Очистка газових викидів-1. Очистка газових викидів</t>
  </si>
  <si>
    <t xml:space="preserve">Органічна хімія-2. </t>
  </si>
  <si>
    <t>Органічної хімії і технології
органічних речовин</t>
  </si>
  <si>
    <t>Хімія навколишнього середовища</t>
  </si>
  <si>
    <t xml:space="preserve">Органічна хімія-1* </t>
  </si>
  <si>
    <t>Разом за п.ІІ.1.</t>
  </si>
  <si>
    <t>2 роки 10 міс.(3 н.р)</t>
  </si>
  <si>
    <t xml:space="preserve">                            * Дисципліни, які перезараховуються деканатом ІХФ</t>
  </si>
  <si>
    <t xml:space="preserve">                            ** Дисципліни, які здаються за формою екстернату</t>
  </si>
  <si>
    <t>Дисципліни, які вивчаються</t>
  </si>
  <si>
    <t>Загалом</t>
  </si>
  <si>
    <t xml:space="preserve">Завідувач кафедри  </t>
  </si>
  <si>
    <t>/Гомеля М. Д./</t>
  </si>
  <si>
    <t>Обсяг у кредитах</t>
  </si>
  <si>
    <r>
      <t xml:space="preserve"> на </t>
    </r>
    <r>
      <rPr>
        <b/>
        <u/>
        <sz val="40"/>
        <rFont val="Arial Cyr"/>
        <charset val="204"/>
      </rPr>
      <t>2019/ 2020</t>
    </r>
    <r>
      <rPr>
        <b/>
        <sz val="40"/>
        <rFont val="Arial Cyr"/>
        <charset val="204"/>
      </rPr>
      <t xml:space="preserve"> навчальний рік   </t>
    </r>
  </si>
  <si>
    <t>прийом 2019 року</t>
  </si>
  <si>
    <t xml:space="preserve"> за  освітньо-  професійною  програмою  (спеціалізацією)</t>
  </si>
  <si>
    <r>
      <t xml:space="preserve">"_____"_________________ </t>
    </r>
    <r>
      <rPr>
        <b/>
        <sz val="36"/>
        <rFont val="Arial"/>
        <family val="2"/>
      </rPr>
      <t>2019 р.</t>
    </r>
  </si>
  <si>
    <t>Освітній  ступінь</t>
  </si>
  <si>
    <t>Промислова екологія та ресурсоефективні чисті технології</t>
  </si>
  <si>
    <t xml:space="preserve">бакалавр з Хімічних технологій та інженерії </t>
  </si>
  <si>
    <t>Історія в контексті історичного розвитку Європи**</t>
  </si>
  <si>
    <t>Утилізація та рекуперація відходів</t>
  </si>
  <si>
    <t>Ухвалено на засіданні Вченої ради  ІХФ, ПРОТОКОЛ №___3____ від 25 березня______2019__ р.</t>
  </si>
  <si>
    <t>Очистка газових викидів-2. Курсовий проект</t>
  </si>
  <si>
    <t>*Дисципліни, які перезараховуються</t>
  </si>
  <si>
    <t>**Дисципліни, які здаються за формою екстернату</t>
  </si>
  <si>
    <t>Засади усного професійного мовлення (риторика)**</t>
  </si>
  <si>
    <t>ЛЦ-п92 (5+0)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</si>
</sst>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</font>
    <font>
      <b/>
      <sz val="48"/>
      <name val="Arial"/>
      <family val="2"/>
      <charset val="204"/>
    </font>
    <font>
      <b/>
      <sz val="40"/>
      <name val="Arial"/>
      <family val="2"/>
      <charset val="204"/>
    </font>
    <font>
      <b/>
      <sz val="36"/>
      <name val="Arial"/>
      <family val="2"/>
    </font>
    <font>
      <b/>
      <sz val="40"/>
      <name val="Arial Cyr"/>
      <charset val="204"/>
    </font>
    <font>
      <b/>
      <sz val="28"/>
      <name val="Arial"/>
      <family val="2"/>
      <charset val="204"/>
    </font>
    <font>
      <b/>
      <sz val="26"/>
      <name val="Arial"/>
      <family val="2"/>
    </font>
    <font>
      <sz val="36"/>
      <name val="Arial Cyr"/>
      <charset val="204"/>
    </font>
    <font>
      <b/>
      <sz val="36"/>
      <name val="Arial Cyr"/>
      <charset val="204"/>
    </font>
    <font>
      <sz val="36"/>
      <name val="Arial"/>
      <family val="2"/>
      <charset val="204"/>
    </font>
    <font>
      <sz val="36"/>
      <name val="Arial"/>
      <family val="2"/>
    </font>
    <font>
      <b/>
      <sz val="28"/>
      <name val="Arial"/>
      <family val="2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30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sz val="26"/>
      <name val="Arial Cyr"/>
      <family val="2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28"/>
      <name val="Arial"/>
      <family val="2"/>
      <charset val="204"/>
    </font>
    <font>
      <b/>
      <sz val="40"/>
      <name val="Arial Cyr"/>
      <family val="2"/>
      <charset val="204"/>
    </font>
    <font>
      <b/>
      <sz val="40"/>
      <name val="Arial"/>
      <family val="2"/>
    </font>
    <font>
      <sz val="40"/>
      <name val="Arial"/>
      <family val="2"/>
      <charset val="204"/>
    </font>
    <font>
      <sz val="40"/>
      <color theme="1"/>
      <name val="Calibri"/>
      <family val="2"/>
      <scheme val="minor"/>
    </font>
    <font>
      <b/>
      <i/>
      <sz val="40"/>
      <name val="Arial"/>
      <family val="2"/>
      <charset val="204"/>
    </font>
    <font>
      <sz val="10"/>
      <name val="Arial Cyr"/>
      <charset val="204"/>
    </font>
    <font>
      <b/>
      <i/>
      <sz val="36"/>
      <color indexed="8"/>
      <name val="Arial"/>
      <family val="2"/>
      <charset val="204"/>
    </font>
    <font>
      <sz val="36"/>
      <color indexed="10"/>
      <name val="Arial"/>
      <family val="2"/>
      <charset val="204"/>
    </font>
    <font>
      <b/>
      <u/>
      <sz val="40"/>
      <name val="Arial Cyr"/>
      <charset val="204"/>
    </font>
    <font>
      <sz val="40"/>
      <name val="Arial Cyr"/>
      <charset val="204"/>
    </font>
    <font>
      <sz val="40"/>
      <name val="Arial"/>
      <family val="2"/>
    </font>
    <font>
      <sz val="46"/>
      <name val="Arial"/>
      <family val="2"/>
      <charset val="204"/>
    </font>
    <font>
      <b/>
      <sz val="46"/>
      <name val="Arial"/>
      <family val="2"/>
      <charset val="204"/>
    </font>
    <font>
      <sz val="46"/>
      <color theme="1"/>
      <name val="Calibri"/>
      <family val="2"/>
      <scheme val="minor"/>
    </font>
    <font>
      <b/>
      <sz val="44"/>
      <name val="Arial"/>
      <family val="2"/>
    </font>
    <font>
      <sz val="44"/>
      <name val="Arial"/>
      <family val="2"/>
      <charset val="204"/>
    </font>
    <font>
      <b/>
      <sz val="44"/>
      <name val="Arial"/>
      <family val="2"/>
      <charset val="204"/>
    </font>
    <font>
      <b/>
      <sz val="44"/>
      <color theme="1"/>
      <name val="Calibri"/>
      <family val="2"/>
      <scheme val="minor"/>
    </font>
    <font>
      <b/>
      <i/>
      <sz val="44"/>
      <name val="Arial"/>
      <family val="2"/>
    </font>
    <font>
      <sz val="44"/>
      <name val="Arial Cyr"/>
      <charset val="204"/>
    </font>
    <font>
      <b/>
      <i/>
      <sz val="4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/>
  </cellStyleXfs>
  <cellXfs count="416">
    <xf numFmtId="0" fontId="0" fillId="0" borderId="0" xfId="0"/>
    <xf numFmtId="0" fontId="15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 vertical="justify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/>
    <xf numFmtId="0" fontId="1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/>
    <xf numFmtId="0" fontId="18" fillId="0" borderId="35" xfId="0" applyNumberFormat="1" applyFont="1" applyFill="1" applyBorder="1" applyAlignment="1">
      <alignment horizontal="center" vertical="center" textRotation="90"/>
    </xf>
    <xf numFmtId="0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textRotation="90"/>
    </xf>
    <xf numFmtId="0" fontId="2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/>
    </xf>
    <xf numFmtId="0" fontId="18" fillId="0" borderId="36" xfId="0" applyNumberFormat="1" applyFont="1" applyFill="1" applyBorder="1" applyAlignment="1">
      <alignment horizontal="center" vertical="center" textRotation="90"/>
    </xf>
    <xf numFmtId="0" fontId="12" fillId="0" borderId="0" xfId="0" applyNumberFormat="1" applyFont="1" applyFill="1" applyBorder="1"/>
    <xf numFmtId="0" fontId="2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 vertical="top"/>
    </xf>
    <xf numFmtId="0" fontId="23" fillId="0" borderId="38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2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/>
    <xf numFmtId="0" fontId="10" fillId="0" borderId="0" xfId="0" applyNumberFormat="1" applyFont="1" applyFill="1" applyAlignment="1" applyProtection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>
      <alignment horizontal="left" vertical="justify" wrapText="1"/>
    </xf>
    <xf numFmtId="0" fontId="1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justify"/>
    </xf>
    <xf numFmtId="0" fontId="2" fillId="0" borderId="0" xfId="0" applyNumberFormat="1" applyFont="1" applyFill="1" applyBorder="1" applyAlignment="1">
      <alignment vertical="justify"/>
    </xf>
    <xf numFmtId="0" fontId="12" fillId="0" borderId="0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justify" wrapText="1"/>
    </xf>
    <xf numFmtId="0" fontId="12" fillId="0" borderId="0" xfId="0" applyNumberFormat="1" applyFont="1" applyFill="1" applyBorder="1" applyAlignment="1" applyProtection="1">
      <alignment vertical="justify"/>
    </xf>
    <xf numFmtId="0" fontId="12" fillId="0" borderId="0" xfId="0" applyNumberFormat="1" applyFont="1" applyFill="1" applyBorder="1" applyAlignment="1" applyProtection="1">
      <alignment horizontal="right" vertical="justify"/>
    </xf>
    <xf numFmtId="0" fontId="13" fillId="0" borderId="0" xfId="0" applyNumberFormat="1" applyFont="1" applyFill="1" applyBorder="1" applyAlignment="1" applyProtection="1">
      <alignment horizontal="center" vertical="justify"/>
    </xf>
    <xf numFmtId="0" fontId="13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 textRotation="90" wrapText="1"/>
    </xf>
    <xf numFmtId="0" fontId="26" fillId="0" borderId="0" xfId="0" applyNumberFormat="1" applyFont="1" applyFill="1" applyBorder="1" applyAlignment="1">
      <alignment vertical="top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/>
    <xf numFmtId="0" fontId="5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textRotation="90"/>
    </xf>
    <xf numFmtId="0" fontId="29" fillId="0" borderId="0" xfId="0" applyNumberFormat="1" applyFont="1" applyFill="1" applyBorder="1" applyAlignment="1">
      <alignment horizontal="center" vertical="justify" wrapText="1"/>
    </xf>
    <xf numFmtId="0" fontId="29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/>
    <xf numFmtId="0" fontId="30" fillId="0" borderId="0" xfId="0" applyFont="1" applyFill="1" applyBorder="1" applyAlignment="1"/>
    <xf numFmtId="0" fontId="5" fillId="0" borderId="45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31" fillId="0" borderId="0" xfId="0" applyNumberFormat="1" applyFont="1" applyFill="1" applyBorder="1" applyAlignment="1">
      <alignment horizontal="left" vertical="justify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 vertical="justify" wrapText="1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Protection="1"/>
    <xf numFmtId="0" fontId="12" fillId="0" borderId="0" xfId="0" applyFont="1" applyFill="1" applyBorder="1" applyProtection="1"/>
    <xf numFmtId="0" fontId="5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/>
    <xf numFmtId="0" fontId="28" fillId="0" borderId="0" xfId="0" applyNumberFormat="1" applyFont="1" applyFill="1" applyAlignment="1">
      <alignment horizontal="left"/>
    </xf>
    <xf numFmtId="0" fontId="29" fillId="0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vertical="top" wrapText="1"/>
    </xf>
    <xf numFmtId="0" fontId="36" fillId="0" borderId="64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horizontal="left"/>
    </xf>
    <xf numFmtId="0" fontId="29" fillId="0" borderId="34" xfId="0" applyNumberFormat="1" applyFont="1" applyFill="1" applyBorder="1"/>
    <xf numFmtId="0" fontId="13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justify"/>
    </xf>
    <xf numFmtId="0" fontId="17" fillId="0" borderId="0" xfId="0" applyNumberFormat="1" applyFont="1" applyFill="1" applyBorder="1" applyAlignment="1">
      <alignment horizontal="center" vertical="center" textRotation="90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14" fillId="0" borderId="1" xfId="0" applyNumberFormat="1" applyFont="1" applyFill="1" applyBorder="1" applyAlignment="1">
      <alignment horizontal="center" vertical="center" textRotation="90" wrapText="1"/>
    </xf>
    <xf numFmtId="0" fontId="14" fillId="0" borderId="2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top"/>
    </xf>
    <xf numFmtId="0" fontId="38" fillId="0" borderId="38" xfId="0" applyNumberFormat="1" applyFont="1" applyFill="1" applyBorder="1" applyAlignment="1">
      <alignment vertical="top"/>
    </xf>
    <xf numFmtId="0" fontId="38" fillId="0" borderId="0" xfId="0" applyNumberFormat="1" applyFont="1" applyFill="1" applyBorder="1"/>
    <xf numFmtId="0" fontId="39" fillId="0" borderId="10" xfId="0" applyNumberFormat="1" applyFont="1" applyFill="1" applyBorder="1" applyAlignment="1">
      <alignment horizontal="center" vertical="center"/>
    </xf>
    <xf numFmtId="0" fontId="38" fillId="0" borderId="33" xfId="0" applyNumberFormat="1" applyFont="1" applyFill="1" applyBorder="1" applyAlignment="1">
      <alignment horizontal="center" vertical="center"/>
    </xf>
    <xf numFmtId="0" fontId="39" fillId="0" borderId="7" xfId="0" applyNumberFormat="1" applyFont="1" applyFill="1" applyBorder="1" applyAlignment="1">
      <alignment horizontal="center" vertical="center" wrapText="1" shrinkToFit="1"/>
    </xf>
    <xf numFmtId="0" fontId="39" fillId="0" borderId="8" xfId="0" applyNumberFormat="1" applyFont="1" applyFill="1" applyBorder="1" applyAlignment="1">
      <alignment horizontal="center" vertical="center" wrapText="1" shrinkToFit="1"/>
    </xf>
    <xf numFmtId="0" fontId="39" fillId="0" borderId="9" xfId="0" applyNumberFormat="1" applyFont="1" applyFill="1" applyBorder="1" applyAlignment="1">
      <alignment horizontal="center" vertical="center" wrapText="1" shrinkToFit="1"/>
    </xf>
    <xf numFmtId="0" fontId="39" fillId="0" borderId="10" xfId="0" applyNumberFormat="1" applyFont="1" applyFill="1" applyBorder="1" applyAlignment="1">
      <alignment horizontal="center" vertical="center" wrapText="1" shrinkToFit="1"/>
    </xf>
    <xf numFmtId="0" fontId="39" fillId="0" borderId="11" xfId="0" applyNumberFormat="1" applyFont="1" applyFill="1" applyBorder="1" applyAlignment="1">
      <alignment horizontal="center" vertical="center" shrinkToFit="1"/>
    </xf>
    <xf numFmtId="0" fontId="39" fillId="0" borderId="8" xfId="0" applyNumberFormat="1" applyFont="1" applyFill="1" applyBorder="1" applyAlignment="1">
      <alignment horizontal="center" vertical="center" shrinkToFit="1"/>
    </xf>
    <xf numFmtId="0" fontId="39" fillId="0" borderId="9" xfId="0" applyNumberFormat="1" applyFont="1" applyFill="1" applyBorder="1" applyAlignment="1">
      <alignment horizontal="center" vertical="center" shrinkToFit="1"/>
    </xf>
    <xf numFmtId="0" fontId="39" fillId="0" borderId="7" xfId="0" applyNumberFormat="1" applyFont="1" applyFill="1" applyBorder="1" applyAlignment="1">
      <alignment horizontal="center" vertical="center" shrinkToFit="1"/>
    </xf>
    <xf numFmtId="0" fontId="39" fillId="0" borderId="12" xfId="0" applyNumberFormat="1" applyFont="1" applyFill="1" applyBorder="1" applyAlignment="1">
      <alignment horizontal="center" vertical="center" shrinkToFit="1"/>
    </xf>
    <xf numFmtId="0" fontId="39" fillId="0" borderId="7" xfId="0" applyNumberFormat="1" applyFont="1" applyFill="1" applyBorder="1" applyAlignment="1">
      <alignment horizontal="center" vertical="center"/>
    </xf>
    <xf numFmtId="0" fontId="39" fillId="0" borderId="8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/>
    <xf numFmtId="0" fontId="39" fillId="0" borderId="39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 wrapText="1" shrinkToFit="1"/>
    </xf>
    <xf numFmtId="0" fontId="39" fillId="0" borderId="14" xfId="0" applyNumberFormat="1" applyFont="1" applyFill="1" applyBorder="1" applyAlignment="1">
      <alignment horizontal="center" vertical="center" wrapText="1" shrinkToFit="1"/>
    </xf>
    <xf numFmtId="0" fontId="39" fillId="0" borderId="15" xfId="0" applyNumberFormat="1" applyFont="1" applyFill="1" applyBorder="1" applyAlignment="1">
      <alignment horizontal="center" vertical="center" wrapText="1" shrinkToFit="1"/>
    </xf>
    <xf numFmtId="0" fontId="39" fillId="0" borderId="16" xfId="0" applyNumberFormat="1" applyFont="1" applyFill="1" applyBorder="1" applyAlignment="1">
      <alignment horizontal="center" vertical="center" wrapText="1" shrinkToFit="1"/>
    </xf>
    <xf numFmtId="0" fontId="39" fillId="0" borderId="17" xfId="0" applyNumberFormat="1" applyFont="1" applyFill="1" applyBorder="1" applyAlignment="1">
      <alignment horizontal="center" vertical="center" shrinkToFit="1"/>
    </xf>
    <xf numFmtId="0" fontId="39" fillId="0" borderId="14" xfId="0" applyNumberFormat="1" applyFont="1" applyFill="1" applyBorder="1" applyAlignment="1">
      <alignment horizontal="center" vertical="center" shrinkToFit="1"/>
    </xf>
    <xf numFmtId="0" fontId="39" fillId="0" borderId="15" xfId="0" applyNumberFormat="1" applyFont="1" applyFill="1" applyBorder="1" applyAlignment="1">
      <alignment horizontal="center" vertical="center" shrinkToFit="1"/>
    </xf>
    <xf numFmtId="0" fontId="39" fillId="0" borderId="13" xfId="0" applyNumberFormat="1" applyFont="1" applyFill="1" applyBorder="1" applyAlignment="1">
      <alignment horizontal="center" vertical="center" shrinkToFit="1"/>
    </xf>
    <xf numFmtId="0" fontId="39" fillId="0" borderId="13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/>
    <xf numFmtId="0" fontId="39" fillId="0" borderId="15" xfId="0" applyNumberFormat="1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center" vertical="center"/>
    </xf>
    <xf numFmtId="0" fontId="38" fillId="0" borderId="34" xfId="0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center" vertical="center" shrinkToFit="1"/>
    </xf>
    <xf numFmtId="0" fontId="39" fillId="0" borderId="15" xfId="0" applyNumberFormat="1" applyFont="1" applyFill="1" applyBorder="1" applyAlignment="1">
      <alignment horizontal="center"/>
    </xf>
    <xf numFmtId="0" fontId="39" fillId="0" borderId="40" xfId="0" applyNumberFormat="1" applyFont="1" applyFill="1" applyBorder="1" applyAlignment="1">
      <alignment horizontal="center" vertical="center"/>
    </xf>
    <xf numFmtId="0" fontId="39" fillId="0" borderId="21" xfId="0" applyNumberFormat="1" applyFont="1" applyFill="1" applyBorder="1" applyAlignment="1">
      <alignment horizontal="center" vertical="center" wrapText="1" shrinkToFit="1"/>
    </xf>
    <xf numFmtId="0" fontId="39" fillId="0" borderId="19" xfId="0" applyNumberFormat="1" applyFont="1" applyFill="1" applyBorder="1" applyAlignment="1">
      <alignment horizontal="center" vertical="center" wrapText="1" shrinkToFit="1"/>
    </xf>
    <xf numFmtId="0" fontId="39" fillId="0" borderId="20" xfId="0" applyNumberFormat="1" applyFont="1" applyFill="1" applyBorder="1" applyAlignment="1">
      <alignment horizontal="center" vertical="center" wrapText="1" shrinkToFit="1"/>
    </xf>
    <xf numFmtId="0" fontId="39" fillId="0" borderId="74" xfId="0" applyNumberFormat="1" applyFont="1" applyFill="1" applyBorder="1" applyAlignment="1">
      <alignment horizontal="center" vertical="center" wrapText="1" shrinkToFit="1"/>
    </xf>
    <xf numFmtId="0" fontId="39" fillId="0" borderId="18" xfId="0" applyNumberFormat="1" applyFont="1" applyFill="1" applyBorder="1" applyAlignment="1">
      <alignment horizontal="center" vertical="center" shrinkToFit="1"/>
    </xf>
    <xf numFmtId="0" fontId="39" fillId="0" borderId="19" xfId="0" applyNumberFormat="1" applyFont="1" applyFill="1" applyBorder="1" applyAlignment="1">
      <alignment horizontal="center" vertical="center" shrinkToFit="1"/>
    </xf>
    <xf numFmtId="0" fontId="39" fillId="0" borderId="20" xfId="0" applyNumberFormat="1" applyFont="1" applyFill="1" applyBorder="1" applyAlignment="1">
      <alignment horizontal="center" vertical="center" shrinkToFit="1"/>
    </xf>
    <xf numFmtId="0" fontId="39" fillId="0" borderId="21" xfId="0" applyNumberFormat="1" applyFont="1" applyFill="1" applyBorder="1" applyAlignment="1">
      <alignment horizontal="center" vertical="center" shrinkToFit="1"/>
    </xf>
    <xf numFmtId="0" fontId="39" fillId="0" borderId="21" xfId="0" applyNumberFormat="1" applyFont="1" applyFill="1" applyBorder="1" applyAlignment="1">
      <alignment horizontal="center" vertical="center"/>
    </xf>
    <xf numFmtId="0" fontId="39" fillId="0" borderId="19" xfId="0" applyNumberFormat="1" applyFont="1" applyFill="1" applyBorder="1" applyAlignment="1">
      <alignment horizontal="center" vertical="center"/>
    </xf>
    <xf numFmtId="0" fontId="39" fillId="0" borderId="20" xfId="0" applyNumberFormat="1" applyFont="1" applyFill="1" applyBorder="1" applyAlignment="1">
      <alignment horizontal="center"/>
    </xf>
    <xf numFmtId="0" fontId="39" fillId="0" borderId="20" xfId="0" applyNumberFormat="1" applyFont="1" applyFill="1" applyBorder="1" applyAlignment="1">
      <alignment horizontal="center" vertical="center"/>
    </xf>
    <xf numFmtId="0" fontId="39" fillId="0" borderId="67" xfId="0" applyNumberFormat="1" applyFont="1" applyFill="1" applyBorder="1" applyAlignment="1">
      <alignment horizontal="center" vertical="center"/>
    </xf>
    <xf numFmtId="0" fontId="38" fillId="0" borderId="57" xfId="0" applyNumberFormat="1" applyFont="1" applyFill="1" applyBorder="1" applyAlignment="1">
      <alignment horizontal="center" vertical="center"/>
    </xf>
    <xf numFmtId="0" fontId="39" fillId="0" borderId="23" xfId="0" applyNumberFormat="1" applyFont="1" applyFill="1" applyBorder="1" applyAlignment="1">
      <alignment horizontal="center" vertical="center" wrapText="1" shrinkToFit="1"/>
    </xf>
    <xf numFmtId="0" fontId="39" fillId="0" borderId="24" xfId="0" applyNumberFormat="1" applyFont="1" applyFill="1" applyBorder="1" applyAlignment="1">
      <alignment horizontal="center" vertical="center" wrapText="1" shrinkToFit="1"/>
    </xf>
    <xf numFmtId="0" fontId="39" fillId="0" borderId="68" xfId="0" applyNumberFormat="1" applyFont="1" applyFill="1" applyBorder="1" applyAlignment="1">
      <alignment horizontal="center" vertical="center" wrapText="1" shrinkToFit="1"/>
    </xf>
    <xf numFmtId="0" fontId="39" fillId="0" borderId="67" xfId="0" applyNumberFormat="1" applyFont="1" applyFill="1" applyBorder="1" applyAlignment="1">
      <alignment horizontal="center" vertical="center" wrapText="1" shrinkToFit="1"/>
    </xf>
    <xf numFmtId="0" fontId="39" fillId="0" borderId="69" xfId="0" applyNumberFormat="1" applyFont="1" applyFill="1" applyBorder="1" applyAlignment="1">
      <alignment horizontal="center" vertical="center" shrinkToFit="1"/>
    </xf>
    <xf numFmtId="0" fontId="39" fillId="0" borderId="24" xfId="0" applyNumberFormat="1" applyFont="1" applyFill="1" applyBorder="1" applyAlignment="1">
      <alignment horizontal="center" vertical="center" shrinkToFit="1"/>
    </xf>
    <xf numFmtId="0" fontId="39" fillId="0" borderId="25" xfId="0" applyNumberFormat="1" applyFont="1" applyFill="1" applyBorder="1" applyAlignment="1">
      <alignment horizontal="center" vertical="center" shrinkToFit="1"/>
    </xf>
    <xf numFmtId="0" fontId="39" fillId="0" borderId="23" xfId="0" applyNumberFormat="1" applyFont="1" applyFill="1" applyBorder="1" applyAlignment="1">
      <alignment horizontal="center" vertical="center" shrinkToFit="1"/>
    </xf>
    <xf numFmtId="0" fontId="39" fillId="0" borderId="68" xfId="0" applyNumberFormat="1" applyFont="1" applyFill="1" applyBorder="1" applyAlignment="1">
      <alignment horizontal="center" vertical="center" shrinkToFit="1"/>
    </xf>
    <xf numFmtId="0" fontId="39" fillId="0" borderId="23" xfId="0" applyNumberFormat="1" applyFont="1" applyFill="1" applyBorder="1" applyAlignment="1">
      <alignment horizontal="center" vertical="center"/>
    </xf>
    <xf numFmtId="0" fontId="39" fillId="0" borderId="24" xfId="0" applyNumberFormat="1" applyFont="1" applyFill="1" applyBorder="1" applyAlignment="1">
      <alignment horizontal="center" vertical="center"/>
    </xf>
    <xf numFmtId="0" fontId="39" fillId="0" borderId="25" xfId="0" applyNumberFormat="1" applyFont="1" applyFill="1" applyBorder="1"/>
    <xf numFmtId="0" fontId="38" fillId="0" borderId="38" xfId="0" applyNumberFormat="1" applyFont="1" applyFill="1" applyBorder="1"/>
    <xf numFmtId="0" fontId="39" fillId="0" borderId="12" xfId="0" applyNumberFormat="1" applyFont="1" applyFill="1" applyBorder="1" applyAlignment="1">
      <alignment horizontal="center" vertical="center" wrapText="1" shrinkToFit="1"/>
    </xf>
    <xf numFmtId="0" fontId="38" fillId="0" borderId="47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>
      <alignment horizontal="center" vertical="center" wrapText="1" shrinkToFit="1"/>
    </xf>
    <xf numFmtId="0" fontId="39" fillId="0" borderId="25" xfId="0" applyNumberFormat="1" applyFont="1" applyFill="1" applyBorder="1" applyAlignment="1">
      <alignment horizontal="center" vertical="center"/>
    </xf>
    <xf numFmtId="0" fontId="39" fillId="0" borderId="32" xfId="0" applyNumberFormat="1" applyFont="1" applyFill="1" applyBorder="1" applyAlignment="1">
      <alignment horizontal="center" vertical="center" shrinkToFit="1"/>
    </xf>
    <xf numFmtId="0" fontId="39" fillId="0" borderId="20" xfId="0" applyNumberFormat="1" applyFont="1" applyFill="1" applyBorder="1"/>
    <xf numFmtId="0" fontId="39" fillId="0" borderId="27" xfId="0" applyNumberFormat="1" applyFont="1" applyFill="1" applyBorder="1" applyAlignment="1">
      <alignment horizontal="center" vertical="center" wrapText="1" shrinkToFit="1"/>
    </xf>
    <xf numFmtId="0" fontId="39" fillId="0" borderId="1" xfId="0" applyNumberFormat="1" applyFont="1" applyFill="1" applyBorder="1" applyAlignment="1">
      <alignment horizontal="center" vertical="center" wrapText="1" shrinkToFit="1"/>
    </xf>
    <xf numFmtId="0" fontId="39" fillId="0" borderId="26" xfId="0" applyNumberFormat="1" applyFont="1" applyFill="1" applyBorder="1" applyAlignment="1">
      <alignment horizontal="center" vertical="center" wrapText="1" shrinkToFit="1"/>
    </xf>
    <xf numFmtId="0" fontId="39" fillId="0" borderId="40" xfId="0" applyNumberFormat="1" applyFont="1" applyFill="1" applyBorder="1" applyAlignment="1">
      <alignment horizontal="center" vertical="center" wrapText="1" shrinkToFit="1"/>
    </xf>
    <xf numFmtId="0" fontId="39" fillId="0" borderId="70" xfId="0" applyNumberFormat="1" applyFont="1" applyFill="1" applyBorder="1" applyAlignment="1">
      <alignment horizontal="center" vertical="center" shrinkToFit="1"/>
    </xf>
    <xf numFmtId="0" fontId="39" fillId="0" borderId="1" xfId="0" applyNumberFormat="1" applyFont="1" applyFill="1" applyBorder="1" applyAlignment="1">
      <alignment horizontal="center" vertical="center" shrinkToFit="1"/>
    </xf>
    <xf numFmtId="0" fontId="39" fillId="0" borderId="26" xfId="0" applyNumberFormat="1" applyFont="1" applyFill="1" applyBorder="1" applyAlignment="1">
      <alignment horizontal="center" vertical="center" shrinkToFit="1"/>
    </xf>
    <xf numFmtId="0" fontId="39" fillId="0" borderId="27" xfId="0" applyNumberFormat="1" applyFont="1" applyFill="1" applyBorder="1" applyAlignment="1">
      <alignment horizontal="center" vertical="center" shrinkToFit="1"/>
    </xf>
    <xf numFmtId="0" fontId="39" fillId="0" borderId="27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39" fillId="0" borderId="26" xfId="0" applyNumberFormat="1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/>
    </xf>
    <xf numFmtId="0" fontId="41" fillId="0" borderId="8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41" fillId="0" borderId="25" xfId="0" applyNumberFormat="1" applyFont="1" applyFill="1" applyBorder="1" applyAlignment="1">
      <alignment horizontal="center"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vertical="justify"/>
    </xf>
    <xf numFmtId="0" fontId="42" fillId="0" borderId="0" xfId="0" applyFont="1" applyFill="1" applyAlignment="1"/>
    <xf numFmtId="0" fontId="46" fillId="0" borderId="0" xfId="0" applyFont="1" applyFill="1" applyAlignment="1"/>
    <xf numFmtId="0" fontId="42" fillId="0" borderId="0" xfId="0" applyNumberFormat="1" applyFont="1" applyFill="1" applyBorder="1"/>
    <xf numFmtId="0" fontId="43" fillId="0" borderId="0" xfId="0" applyNumberFormat="1" applyFont="1" applyFill="1" applyBorder="1"/>
    <xf numFmtId="0" fontId="42" fillId="0" borderId="0" xfId="0" applyNumberFormat="1" applyFont="1" applyFill="1" applyBorder="1" applyAlignment="1"/>
    <xf numFmtId="0" fontId="42" fillId="0" borderId="0" xfId="0" applyNumberFormat="1" applyFont="1" applyFill="1" applyAlignment="1"/>
    <xf numFmtId="0" fontId="42" fillId="0" borderId="0" xfId="0" applyNumberFormat="1" applyFont="1" applyFill="1" applyAlignment="1">
      <alignment horizontal="center"/>
    </xf>
    <xf numFmtId="0" fontId="47" fillId="0" borderId="0" xfId="0" applyNumberFormat="1" applyFont="1" applyFill="1" applyBorder="1" applyAlignment="1">
      <alignment horizontal="left" vertical="justify"/>
    </xf>
    <xf numFmtId="0" fontId="43" fillId="0" borderId="0" xfId="0" applyNumberFormat="1" applyFont="1" applyFill="1" applyBorder="1" applyAlignment="1"/>
    <xf numFmtId="0" fontId="39" fillId="0" borderId="4" xfId="0" applyNumberFormat="1" applyFont="1" applyFill="1" applyBorder="1" applyAlignment="1">
      <alignment horizontal="center" vertical="center" wrapText="1" shrinkToFit="1"/>
    </xf>
    <xf numFmtId="0" fontId="39" fillId="0" borderId="5" xfId="0" applyNumberFormat="1" applyFont="1" applyFill="1" applyBorder="1" applyAlignment="1">
      <alignment horizontal="center" vertical="center" wrapText="1" shrinkToFit="1"/>
    </xf>
    <xf numFmtId="0" fontId="39" fillId="0" borderId="3" xfId="0" applyNumberFormat="1" applyFont="1" applyFill="1" applyBorder="1" applyAlignment="1">
      <alignment horizontal="center" vertical="center" wrapText="1" shrinkToFit="1"/>
    </xf>
    <xf numFmtId="0" fontId="39" fillId="0" borderId="4" xfId="0" applyNumberFormat="1" applyFont="1" applyFill="1" applyBorder="1" applyAlignment="1">
      <alignment horizontal="center" vertical="center" shrinkToFit="1"/>
    </xf>
    <xf numFmtId="0" fontId="39" fillId="0" borderId="5" xfId="0" applyNumberFormat="1" applyFont="1" applyFill="1" applyBorder="1" applyAlignment="1">
      <alignment horizontal="center" vertical="center" shrinkToFit="1"/>
    </xf>
    <xf numFmtId="0" fontId="39" fillId="0" borderId="3" xfId="0" applyNumberFormat="1" applyFont="1" applyFill="1" applyBorder="1" applyAlignment="1">
      <alignment horizontal="center" vertical="center" shrinkToFit="1"/>
    </xf>
    <xf numFmtId="0" fontId="39" fillId="0" borderId="29" xfId="0" applyNumberFormat="1" applyFont="1" applyFill="1" applyBorder="1" applyAlignment="1">
      <alignment horizontal="center" vertical="center" shrinkToFit="1"/>
    </xf>
    <xf numFmtId="0" fontId="39" fillId="0" borderId="30" xfId="0" applyNumberFormat="1" applyFont="1" applyFill="1" applyBorder="1" applyAlignment="1">
      <alignment horizontal="center" vertical="center" shrinkToFit="1"/>
    </xf>
    <xf numFmtId="0" fontId="39" fillId="0" borderId="75" xfId="0" applyNumberFormat="1" applyFont="1" applyFill="1" applyBorder="1" applyAlignment="1">
      <alignment horizontal="center" vertical="center" wrapText="1" shrinkToFit="1"/>
    </xf>
    <xf numFmtId="0" fontId="39" fillId="0" borderId="38" xfId="0" applyNumberFormat="1" applyFont="1" applyFill="1" applyBorder="1"/>
    <xf numFmtId="0" fontId="39" fillId="0" borderId="0" xfId="0" applyNumberFormat="1" applyFont="1" applyFill="1" applyBorder="1"/>
    <xf numFmtId="0" fontId="39" fillId="0" borderId="0" xfId="0" applyNumberFormat="1" applyFont="1" applyFill="1" applyBorder="1" applyAlignment="1">
      <alignment vertical="center"/>
    </xf>
    <xf numFmtId="0" fontId="39" fillId="0" borderId="29" xfId="0" applyNumberFormat="1" applyFont="1" applyFill="1" applyBorder="1" applyAlignment="1">
      <alignment horizontal="center" vertical="center" wrapText="1" shrinkToFit="1"/>
    </xf>
    <xf numFmtId="0" fontId="39" fillId="0" borderId="42" xfId="0" applyNumberFormat="1" applyFont="1" applyFill="1" applyBorder="1" applyAlignment="1">
      <alignment horizontal="center" vertical="center" wrapText="1" shrinkToFit="1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4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25" fillId="0" borderId="0" xfId="0" applyNumberFormat="1" applyFont="1" applyFill="1" applyBorder="1"/>
    <xf numFmtId="0" fontId="24" fillId="0" borderId="0" xfId="0" applyNumberFormat="1" applyFont="1" applyFill="1"/>
    <xf numFmtId="0" fontId="24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0" fontId="39" fillId="0" borderId="68" xfId="0" applyNumberFormat="1" applyFont="1" applyFill="1" applyBorder="1" applyAlignment="1">
      <alignment horizontal="left" vertical="center" wrapText="1"/>
    </xf>
    <xf numFmtId="0" fontId="39" fillId="0" borderId="57" xfId="0" applyNumberFormat="1" applyFont="1" applyFill="1" applyBorder="1" applyAlignment="1">
      <alignment horizontal="left" vertical="center" wrapText="1"/>
    </xf>
    <xf numFmtId="0" fontId="39" fillId="0" borderId="58" xfId="0" applyNumberFormat="1" applyFont="1" applyFill="1" applyBorder="1" applyAlignment="1">
      <alignment horizontal="left" vertical="center" wrapText="1"/>
    </xf>
    <xf numFmtId="0" fontId="39" fillId="0" borderId="56" xfId="0" applyNumberFormat="1" applyFont="1" applyFill="1" applyBorder="1" applyAlignment="1">
      <alignment horizontal="left" vertical="center" wrapText="1" shrinkToFit="1"/>
    </xf>
    <xf numFmtId="0" fontId="39" fillId="0" borderId="57" xfId="0" applyNumberFormat="1" applyFont="1" applyFill="1" applyBorder="1" applyAlignment="1">
      <alignment horizontal="left" vertical="center" wrapText="1" shrinkToFit="1"/>
    </xf>
    <xf numFmtId="0" fontId="39" fillId="0" borderId="58" xfId="0" applyNumberFormat="1" applyFont="1" applyFill="1" applyBorder="1" applyAlignment="1">
      <alignment horizontal="left" vertical="center" wrapText="1" shrinkToFit="1"/>
    </xf>
    <xf numFmtId="0" fontId="39" fillId="0" borderId="22" xfId="0" applyNumberFormat="1" applyFont="1" applyFill="1" applyBorder="1" applyAlignment="1">
      <alignment horizontal="left" vertical="center" wrapText="1"/>
    </xf>
    <xf numFmtId="0" fontId="39" fillId="0" borderId="34" xfId="0" applyNumberFormat="1" applyFont="1" applyFill="1" applyBorder="1" applyAlignment="1">
      <alignment horizontal="left" vertical="center" wrapText="1"/>
    </xf>
    <xf numFmtId="0" fontId="39" fillId="0" borderId="50" xfId="0" applyNumberFormat="1" applyFont="1" applyFill="1" applyBorder="1" applyAlignment="1">
      <alignment horizontal="left" vertical="center" wrapText="1"/>
    </xf>
    <xf numFmtId="0" fontId="39" fillId="0" borderId="49" xfId="0" applyNumberFormat="1" applyFont="1" applyFill="1" applyBorder="1" applyAlignment="1">
      <alignment horizontal="left" vertical="center" wrapText="1" shrinkToFit="1"/>
    </xf>
    <xf numFmtId="0" fontId="39" fillId="0" borderId="34" xfId="0" applyNumberFormat="1" applyFont="1" applyFill="1" applyBorder="1" applyAlignment="1">
      <alignment horizontal="left" vertical="center" wrapText="1" shrinkToFit="1"/>
    </xf>
    <xf numFmtId="0" fontId="39" fillId="0" borderId="50" xfId="0" applyNumberFormat="1" applyFont="1" applyFill="1" applyBorder="1" applyAlignment="1">
      <alignment horizontal="left" vertical="center" wrapText="1" shrinkToFit="1"/>
    </xf>
    <xf numFmtId="0" fontId="39" fillId="0" borderId="2" xfId="0" applyNumberFormat="1" applyFont="1" applyFill="1" applyBorder="1" applyAlignment="1">
      <alignment horizontal="right" vertical="center" wrapText="1" shrinkToFit="1"/>
    </xf>
    <xf numFmtId="0" fontId="39" fillId="0" borderId="28" xfId="0" applyNumberFormat="1" applyFont="1" applyFill="1" applyBorder="1" applyAlignment="1">
      <alignment horizontal="right" vertical="center" wrapText="1" shrinkToFit="1"/>
    </xf>
    <xf numFmtId="0" fontId="39" fillId="0" borderId="6" xfId="0" applyNumberFormat="1" applyFont="1" applyFill="1" applyBorder="1" applyAlignment="1">
      <alignment horizontal="right" vertical="center" wrapText="1" shrinkToFit="1"/>
    </xf>
    <xf numFmtId="0" fontId="39" fillId="0" borderId="2" xfId="0" applyNumberFormat="1" applyFont="1" applyFill="1" applyBorder="1" applyAlignment="1">
      <alignment horizontal="right" vertical="center" wrapText="1"/>
    </xf>
    <xf numFmtId="0" fontId="40" fillId="0" borderId="28" xfId="0" applyFont="1" applyFill="1" applyBorder="1" applyAlignment="1">
      <alignment vertical="center"/>
    </xf>
    <xf numFmtId="0" fontId="40" fillId="0" borderId="6" xfId="0" applyFont="1" applyFill="1" applyBorder="1" applyAlignment="1">
      <alignment vertical="center"/>
    </xf>
    <xf numFmtId="0" fontId="39" fillId="0" borderId="2" xfId="0" applyNumberFormat="1" applyFont="1" applyFill="1" applyBorder="1" applyAlignment="1">
      <alignment horizontal="left" vertical="center" wrapText="1" shrinkToFit="1"/>
    </xf>
    <xf numFmtId="0" fontId="39" fillId="0" borderId="28" xfId="0" applyNumberFormat="1" applyFont="1" applyFill="1" applyBorder="1" applyAlignment="1">
      <alignment horizontal="left" vertical="center" wrapText="1" shrinkToFit="1"/>
    </xf>
    <xf numFmtId="0" fontId="39" fillId="0" borderId="6" xfId="0" applyNumberFormat="1" applyFont="1" applyFill="1" applyBorder="1" applyAlignment="1">
      <alignment horizontal="left" vertical="center" wrapText="1" shrinkToFit="1"/>
    </xf>
    <xf numFmtId="0" fontId="39" fillId="0" borderId="71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39" fillId="0" borderId="38" xfId="0" applyNumberFormat="1" applyFont="1" applyFill="1" applyBorder="1" applyAlignment="1">
      <alignment horizontal="left" vertical="center" wrapText="1"/>
    </xf>
    <xf numFmtId="0" fontId="39" fillId="0" borderId="43" xfId="0" applyNumberFormat="1" applyFont="1" applyFill="1" applyBorder="1" applyAlignment="1">
      <alignment horizontal="left" vertical="center" wrapText="1" shrinkToFit="1"/>
    </xf>
    <xf numFmtId="0" fontId="39" fillId="0" borderId="0" xfId="0" applyNumberFormat="1" applyFont="1" applyFill="1" applyBorder="1" applyAlignment="1">
      <alignment horizontal="left" vertical="center" wrapText="1" shrinkToFit="1"/>
    </xf>
    <xf numFmtId="0" fontId="39" fillId="0" borderId="38" xfId="0" applyNumberFormat="1" applyFont="1" applyFill="1" applyBorder="1" applyAlignment="1">
      <alignment horizontal="left" vertical="center" wrapText="1" shrinkToFit="1"/>
    </xf>
    <xf numFmtId="0" fontId="39" fillId="0" borderId="32" xfId="0" applyNumberFormat="1" applyFont="1" applyFill="1" applyBorder="1" applyAlignment="1">
      <alignment horizontal="left" vertical="center" wrapText="1"/>
    </xf>
    <xf numFmtId="0" fontId="39" fillId="0" borderId="66" xfId="0" applyNumberFormat="1" applyFont="1" applyFill="1" applyBorder="1" applyAlignment="1">
      <alignment horizontal="left" vertical="center" wrapText="1"/>
    </xf>
    <xf numFmtId="0" fontId="39" fillId="0" borderId="72" xfId="0" applyNumberFormat="1" applyFont="1" applyFill="1" applyBorder="1" applyAlignment="1">
      <alignment horizontal="left" vertical="center" wrapText="1"/>
    </xf>
    <xf numFmtId="0" fontId="39" fillId="0" borderId="73" xfId="0" applyNumberFormat="1" applyFont="1" applyFill="1" applyBorder="1" applyAlignment="1">
      <alignment horizontal="left" vertical="center" wrapText="1" shrinkToFit="1"/>
    </xf>
    <xf numFmtId="0" fontId="39" fillId="0" borderId="66" xfId="0" applyNumberFormat="1" applyFont="1" applyFill="1" applyBorder="1" applyAlignment="1">
      <alignment horizontal="left" vertical="center" wrapText="1" shrinkToFit="1"/>
    </xf>
    <xf numFmtId="0" fontId="39" fillId="0" borderId="72" xfId="0" applyNumberFormat="1" applyFont="1" applyFill="1" applyBorder="1" applyAlignment="1">
      <alignment horizontal="left" vertical="center" wrapText="1" shrinkToFit="1"/>
    </xf>
    <xf numFmtId="0" fontId="39" fillId="0" borderId="12" xfId="0" applyNumberFormat="1" applyFont="1" applyFill="1" applyBorder="1" applyAlignment="1">
      <alignment horizontal="left" vertical="center" wrapText="1"/>
    </xf>
    <xf numFmtId="0" fontId="39" fillId="0" borderId="47" xfId="0" applyNumberFormat="1" applyFont="1" applyFill="1" applyBorder="1" applyAlignment="1">
      <alignment horizontal="left" vertical="center" wrapText="1"/>
    </xf>
    <xf numFmtId="0" fontId="39" fillId="0" borderId="48" xfId="0" applyNumberFormat="1" applyFont="1" applyFill="1" applyBorder="1" applyAlignment="1">
      <alignment horizontal="left" vertical="center" wrapText="1"/>
    </xf>
    <xf numFmtId="0" fontId="39" fillId="0" borderId="31" xfId="0" applyNumberFormat="1" applyFont="1" applyFill="1" applyBorder="1" applyAlignment="1">
      <alignment horizontal="left" vertical="center" wrapText="1" shrinkToFit="1"/>
    </xf>
    <xf numFmtId="0" fontId="39" fillId="0" borderId="47" xfId="0" applyNumberFormat="1" applyFont="1" applyFill="1" applyBorder="1" applyAlignment="1">
      <alignment horizontal="left" vertical="center" wrapText="1" shrinkToFit="1"/>
    </xf>
    <xf numFmtId="0" fontId="39" fillId="0" borderId="48" xfId="0" applyNumberFormat="1" applyFont="1" applyFill="1" applyBorder="1" applyAlignment="1">
      <alignment horizontal="left" vertical="center" wrapText="1" shrinkToFit="1"/>
    </xf>
    <xf numFmtId="0" fontId="39" fillId="0" borderId="2" xfId="0" applyNumberFormat="1" applyFont="1" applyFill="1" applyBorder="1" applyAlignment="1">
      <alignment horizontal="center" vertical="center"/>
    </xf>
    <xf numFmtId="0" fontId="39" fillId="0" borderId="28" xfId="0" applyNumberFormat="1" applyFont="1" applyFill="1" applyBorder="1" applyAlignment="1">
      <alignment horizontal="center" vertical="center"/>
    </xf>
    <xf numFmtId="0" fontId="39" fillId="0" borderId="6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 vertical="center" wrapText="1"/>
    </xf>
    <xf numFmtId="0" fontId="39" fillId="0" borderId="28" xfId="0" applyNumberFormat="1" applyFont="1" applyFill="1" applyBorder="1" applyAlignment="1">
      <alignment horizontal="center" vertical="center" wrapText="1"/>
    </xf>
    <xf numFmtId="0" fontId="39" fillId="0" borderId="6" xfId="0" applyNumberFormat="1" applyFont="1" applyFill="1" applyBorder="1" applyAlignment="1">
      <alignment horizontal="center" vertical="center" wrapText="1"/>
    </xf>
    <xf numFmtId="0" fontId="41" fillId="0" borderId="49" xfId="0" applyNumberFormat="1" applyFont="1" applyFill="1" applyBorder="1" applyAlignment="1">
      <alignment horizontal="center" vertical="center"/>
    </xf>
    <xf numFmtId="0" fontId="41" fillId="0" borderId="34" xfId="0" applyNumberFormat="1" applyFont="1" applyFill="1" applyBorder="1" applyAlignment="1">
      <alignment horizontal="center" vertical="center"/>
    </xf>
    <xf numFmtId="0" fontId="41" fillId="0" borderId="5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 applyProtection="1">
      <alignment horizontal="center" vertical="justify"/>
    </xf>
    <xf numFmtId="0" fontId="5" fillId="0" borderId="33" xfId="0" applyNumberFormat="1" applyFont="1" applyFill="1" applyBorder="1" applyAlignment="1" applyProtection="1"/>
    <xf numFmtId="0" fontId="41" fillId="0" borderId="56" xfId="0" applyNumberFormat="1" applyFont="1" applyFill="1" applyBorder="1" applyAlignment="1">
      <alignment horizontal="center" vertical="center"/>
    </xf>
    <xf numFmtId="0" fontId="41" fillId="0" borderId="57" xfId="0" applyNumberFormat="1" applyFont="1" applyFill="1" applyBorder="1" applyAlignment="1">
      <alignment horizontal="center" vertical="center"/>
    </xf>
    <xf numFmtId="0" fontId="41" fillId="0" borderId="5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9" fontId="45" fillId="0" borderId="0" xfId="0" applyNumberFormat="1" applyFont="1" applyFill="1" applyBorder="1" applyAlignment="1">
      <alignment horizontal="left" vertical="justify"/>
    </xf>
    <xf numFmtId="0" fontId="28" fillId="0" borderId="0" xfId="0" applyNumberFormat="1" applyFont="1" applyFill="1" applyBorder="1" applyAlignment="1" applyProtection="1"/>
    <xf numFmtId="0" fontId="41" fillId="0" borderId="31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center" vertical="center"/>
    </xf>
    <xf numFmtId="0" fontId="41" fillId="0" borderId="4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justify" wrapText="1"/>
    </xf>
    <xf numFmtId="0" fontId="44" fillId="0" borderId="0" xfId="0" applyFont="1" applyFill="1" applyAlignment="1">
      <alignment wrapText="1"/>
    </xf>
    <xf numFmtId="0" fontId="2" fillId="0" borderId="0" xfId="0" applyFont="1" applyFill="1" applyBorder="1" applyAlignment="1" applyProtection="1"/>
    <xf numFmtId="0" fontId="11" fillId="0" borderId="0" xfId="0" applyFont="1" applyFill="1" applyAlignment="1"/>
    <xf numFmtId="0" fontId="0" fillId="0" borderId="0" xfId="0" applyFill="1" applyAlignment="1"/>
    <xf numFmtId="0" fontId="39" fillId="0" borderId="2" xfId="0" applyNumberFormat="1" applyFont="1" applyFill="1" applyBorder="1" applyAlignment="1">
      <alignment horizontal="right" vertical="center"/>
    </xf>
    <xf numFmtId="0" fontId="39" fillId="0" borderId="28" xfId="0" applyNumberFormat="1" applyFont="1" applyFill="1" applyBorder="1" applyAlignment="1">
      <alignment horizontal="right" vertical="center"/>
    </xf>
    <xf numFmtId="0" fontId="39" fillId="0" borderId="6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39" fillId="0" borderId="2" xfId="0" applyNumberFormat="1" applyFont="1" applyFill="1" applyBorder="1" applyAlignment="1">
      <alignment horizontal="right" vertical="center" shrinkToFit="1"/>
    </xf>
    <xf numFmtId="0" fontId="39" fillId="0" borderId="28" xfId="0" applyNumberFormat="1" applyFont="1" applyFill="1" applyBorder="1" applyAlignment="1">
      <alignment horizontal="right" vertical="center" shrinkToFit="1"/>
    </xf>
    <xf numFmtId="0" fontId="39" fillId="0" borderId="6" xfId="0" applyNumberFormat="1" applyFont="1" applyFill="1" applyBorder="1" applyAlignment="1">
      <alignment horizontal="right" vertical="center" shrinkToFit="1"/>
    </xf>
    <xf numFmtId="0" fontId="17" fillId="0" borderId="45" xfId="0" applyNumberFormat="1" applyFont="1" applyFill="1" applyBorder="1" applyAlignment="1">
      <alignment horizontal="center" vertical="center" textRotation="90"/>
    </xf>
    <xf numFmtId="0" fontId="17" fillId="0" borderId="0" xfId="0" applyNumberFormat="1" applyFont="1" applyFill="1" applyBorder="1" applyAlignment="1">
      <alignment horizontal="center" vertical="center" textRotation="90"/>
    </xf>
    <xf numFmtId="0" fontId="23" fillId="0" borderId="45" xfId="0" applyNumberFormat="1" applyFont="1" applyFill="1" applyBorder="1" applyAlignment="1">
      <alignment horizontal="left" vertical="top"/>
    </xf>
    <xf numFmtId="0" fontId="41" fillId="0" borderId="44" xfId="0" applyNumberFormat="1" applyFont="1" applyFill="1" applyBorder="1" applyAlignment="1">
      <alignment horizontal="center" vertical="center"/>
    </xf>
    <xf numFmtId="0" fontId="41" fillId="0" borderId="45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41" fillId="0" borderId="43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0" fontId="41" fillId="0" borderId="63" xfId="0" applyNumberFormat="1" applyFont="1" applyFill="1" applyBorder="1" applyAlignment="1">
      <alignment horizontal="center" vertical="center"/>
    </xf>
    <xf numFmtId="0" fontId="41" fillId="0" borderId="64" xfId="0" applyNumberFormat="1" applyFont="1" applyFill="1" applyBorder="1" applyAlignment="1">
      <alignment horizontal="center" vertical="center"/>
    </xf>
    <xf numFmtId="0" fontId="41" fillId="0" borderId="65" xfId="0" applyNumberFormat="1" applyFont="1" applyFill="1" applyBorder="1" applyAlignment="1">
      <alignment horizontal="center" vertical="center"/>
    </xf>
    <xf numFmtId="0" fontId="39" fillId="0" borderId="2" xfId="0" applyNumberFormat="1" applyFont="1" applyFill="1" applyBorder="1" applyAlignment="1">
      <alignment horizontal="center" vertical="center" wrapText="1" shrinkToFit="1"/>
    </xf>
    <xf numFmtId="0" fontId="39" fillId="0" borderId="28" xfId="0" applyNumberFormat="1" applyFont="1" applyFill="1" applyBorder="1" applyAlignment="1">
      <alignment horizontal="center" vertical="center" wrapText="1" shrinkToFit="1"/>
    </xf>
    <xf numFmtId="0" fontId="39" fillId="0" borderId="6" xfId="0" applyNumberFormat="1" applyFont="1" applyFill="1" applyBorder="1" applyAlignment="1">
      <alignment horizontal="center" vertical="center" wrapText="1" shrinkToFit="1"/>
    </xf>
    <xf numFmtId="0" fontId="39" fillId="0" borderId="30" xfId="0" applyNumberFormat="1" applyFont="1" applyFill="1" applyBorder="1" applyAlignment="1">
      <alignment horizontal="left" vertical="center" wrapText="1"/>
    </xf>
    <xf numFmtId="0" fontId="39" fillId="0" borderId="28" xfId="0" applyNumberFormat="1" applyFont="1" applyFill="1" applyBorder="1" applyAlignment="1">
      <alignment horizontal="left" vertical="center" wrapText="1"/>
    </xf>
    <xf numFmtId="0" fontId="39" fillId="0" borderId="6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textRotation="90" wrapText="1"/>
    </xf>
    <xf numFmtId="0" fontId="14" fillId="0" borderId="21" xfId="0" applyNumberFormat="1" applyFont="1" applyFill="1" applyBorder="1" applyAlignment="1">
      <alignment horizontal="center" vertical="center" textRotation="90" wrapText="1"/>
    </xf>
    <xf numFmtId="0" fontId="14" fillId="0" borderId="51" xfId="0" applyNumberFormat="1" applyFont="1" applyFill="1" applyBorder="1" applyAlignment="1">
      <alignment horizontal="center" vertical="center" textRotation="90" wrapText="1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textRotation="90"/>
    </xf>
    <xf numFmtId="0" fontId="17" fillId="0" borderId="61" xfId="0" applyNumberFormat="1" applyFont="1" applyFill="1" applyBorder="1" applyAlignment="1">
      <alignment horizontal="center" vertical="center" textRotation="90"/>
    </xf>
    <xf numFmtId="0" fontId="17" fillId="0" borderId="62" xfId="0" applyNumberFormat="1" applyFont="1" applyFill="1" applyBorder="1" applyAlignment="1">
      <alignment horizontal="center" vertical="center" textRotation="90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63" xfId="0" applyNumberFormat="1" applyFont="1" applyFill="1" applyBorder="1" applyAlignment="1">
      <alignment horizontal="center" vertical="center" wrapText="1"/>
    </xf>
    <xf numFmtId="0" fontId="19" fillId="0" borderId="64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textRotation="90" wrapText="1"/>
    </xf>
    <xf numFmtId="0" fontId="14" fillId="0" borderId="19" xfId="0" applyNumberFormat="1" applyFont="1" applyFill="1" applyBorder="1" applyAlignment="1">
      <alignment horizontal="center" vertical="center" textRotation="90"/>
    </xf>
    <xf numFmtId="0" fontId="14" fillId="0" borderId="1" xfId="0" applyNumberFormat="1" applyFont="1" applyFill="1" applyBorder="1" applyAlignment="1">
      <alignment horizontal="center" vertical="center" textRotation="90"/>
    </xf>
    <xf numFmtId="0" fontId="14" fillId="0" borderId="53" xfId="0" applyNumberFormat="1" applyFont="1" applyFill="1" applyBorder="1" applyAlignment="1">
      <alignment horizontal="center" vertical="center" textRotation="90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14" fillId="0" borderId="1" xfId="0" applyNumberFormat="1" applyFont="1" applyFill="1" applyBorder="1" applyAlignment="1">
      <alignment horizontal="center" vertical="center" textRotation="90" wrapText="1"/>
    </xf>
    <xf numFmtId="0" fontId="14" fillId="0" borderId="53" xfId="0" applyNumberFormat="1" applyFont="1" applyFill="1" applyBorder="1" applyAlignment="1">
      <alignment horizontal="center" vertical="center" textRotation="90" wrapText="1"/>
    </xf>
    <xf numFmtId="0" fontId="14" fillId="0" borderId="20" xfId="0" applyNumberFormat="1" applyFont="1" applyFill="1" applyBorder="1" applyAlignment="1">
      <alignment horizontal="center" vertical="center" textRotation="90" wrapText="1"/>
    </xf>
    <xf numFmtId="0" fontId="14" fillId="0" borderId="26" xfId="0" applyNumberFormat="1" applyFont="1" applyFill="1" applyBorder="1" applyAlignment="1">
      <alignment horizontal="center" vertical="center" textRotation="90" wrapText="1"/>
    </xf>
    <xf numFmtId="0" fontId="14" fillId="0" borderId="52" xfId="0" applyNumberFormat="1" applyFont="1" applyFill="1" applyBorder="1" applyAlignment="1">
      <alignment horizontal="center" vertical="center" textRotation="90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 textRotation="90" wrapText="1"/>
    </xf>
    <xf numFmtId="0" fontId="6" fillId="0" borderId="40" xfId="0" applyNumberFormat="1" applyFont="1" applyFill="1" applyBorder="1" applyAlignment="1">
      <alignment horizontal="center" vertical="center" textRotation="90" wrapText="1"/>
    </xf>
    <xf numFmtId="0" fontId="6" fillId="0" borderId="55" xfId="0" applyNumberFormat="1" applyFont="1" applyFill="1" applyBorder="1" applyAlignment="1">
      <alignment horizontal="center" vertical="center" textRotation="90" wrapText="1"/>
    </xf>
    <xf numFmtId="0" fontId="14" fillId="0" borderId="21" xfId="0" applyNumberFormat="1" applyFont="1" applyFill="1" applyBorder="1" applyAlignment="1">
      <alignment horizontal="center" vertical="center" textRotation="90"/>
    </xf>
    <xf numFmtId="0" fontId="14" fillId="0" borderId="27" xfId="0" applyNumberFormat="1" applyFont="1" applyFill="1" applyBorder="1" applyAlignment="1">
      <alignment horizontal="center" vertical="center" textRotation="90"/>
    </xf>
    <xf numFmtId="0" fontId="14" fillId="0" borderId="51" xfId="0" applyNumberFormat="1" applyFont="1" applyFill="1" applyBorder="1" applyAlignment="1">
      <alignment horizontal="center" vertical="center" textRotation="90"/>
    </xf>
    <xf numFmtId="0" fontId="14" fillId="0" borderId="22" xfId="0" applyNumberFormat="1" applyFont="1" applyFill="1" applyBorder="1" applyAlignment="1">
      <alignment horizontal="center" vertical="top"/>
    </xf>
    <xf numFmtId="0" fontId="14" fillId="0" borderId="34" xfId="0" applyNumberFormat="1" applyFont="1" applyFill="1" applyBorder="1" applyAlignment="1">
      <alignment horizontal="center" vertical="top"/>
    </xf>
    <xf numFmtId="0" fontId="14" fillId="0" borderId="50" xfId="0" applyNumberFormat="1" applyFont="1" applyFill="1" applyBorder="1" applyAlignment="1">
      <alignment horizontal="center" vertical="top"/>
    </xf>
    <xf numFmtId="0" fontId="3" fillId="0" borderId="66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top" wrapText="1"/>
    </xf>
    <xf numFmtId="0" fontId="6" fillId="0" borderId="47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14" fillId="0" borderId="27" xfId="0" applyNumberFormat="1" applyFont="1" applyFill="1" applyBorder="1" applyAlignment="1">
      <alignment horizontal="center" vertical="center" textRotation="90" wrapText="1"/>
    </xf>
    <xf numFmtId="0" fontId="7" fillId="0" borderId="64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left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top"/>
    </xf>
    <xf numFmtId="0" fontId="0" fillId="0" borderId="64" xfId="0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left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1310640</xdr:colOff>
      <xdr:row>0</xdr:row>
      <xdr:rowOff>274319</xdr:rowOff>
    </xdr:from>
    <xdr:to>
      <xdr:col>20</xdr:col>
      <xdr:colOff>304800</xdr:colOff>
      <xdr:row>3</xdr:row>
      <xdr:rowOff>81058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274319"/>
          <a:ext cx="1889760" cy="1757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86"/>
  <sheetViews>
    <sheetView tabSelected="1" view="pageBreakPreview" topLeftCell="T1" zoomScale="25" zoomScaleNormal="23" zoomScaleSheetLayoutView="25" workbookViewId="0">
      <selection activeCell="AX14" sqref="AX14:BE14"/>
    </sheetView>
  </sheetViews>
  <sheetFormatPr defaultColWidth="10.21875" defaultRowHeight="13.2" x14ac:dyDescent="0.25"/>
  <cols>
    <col min="1" max="1" width="25.5546875" style="2" customWidth="1"/>
    <col min="2" max="2" width="14.6640625" style="2" customWidth="1"/>
    <col min="3" max="19" width="6.21875" style="2" hidden="1" customWidth="1"/>
    <col min="20" max="20" width="42.21875" style="2" customWidth="1"/>
    <col min="21" max="21" width="42.21875" style="222" customWidth="1"/>
    <col min="22" max="22" width="51.77734375" style="223" customWidth="1"/>
    <col min="23" max="23" width="12.77734375" style="223" customWidth="1"/>
    <col min="24" max="24" width="25.77734375" style="2" customWidth="1"/>
    <col min="25" max="27" width="12.77734375" style="2" customWidth="1"/>
    <col min="28" max="28" width="16.77734375" style="2" customWidth="1"/>
    <col min="29" max="29" width="31.5546875" style="2" customWidth="1"/>
    <col min="30" max="30" width="12.77734375" style="2" hidden="1" customWidth="1"/>
    <col min="31" max="31" width="20.77734375" style="2" customWidth="1"/>
    <col min="32" max="32" width="27.44140625" style="2" customWidth="1"/>
    <col min="33" max="33" width="19.21875" style="2" customWidth="1"/>
    <col min="34" max="34" width="19.6640625" style="2" customWidth="1"/>
    <col min="35" max="35" width="14.77734375" style="2" customWidth="1"/>
    <col min="36" max="36" width="20" style="2" customWidth="1"/>
    <col min="37" max="37" width="16.33203125" style="2" customWidth="1"/>
    <col min="38" max="38" width="20.77734375" style="2" customWidth="1"/>
    <col min="39" max="39" width="13.5546875" style="2" customWidth="1"/>
    <col min="40" max="40" width="15.77734375" style="2" customWidth="1"/>
    <col min="41" max="41" width="21.33203125" style="2" customWidth="1"/>
    <col min="42" max="42" width="10.77734375" style="2" customWidth="1"/>
    <col min="43" max="43" width="21.21875" style="2" customWidth="1"/>
    <col min="44" max="44" width="13" style="2" customWidth="1"/>
    <col min="45" max="46" width="10.77734375" style="2" customWidth="1"/>
    <col min="47" max="47" width="13.6640625" style="2" customWidth="1"/>
    <col min="48" max="49" width="10.77734375" style="2" customWidth="1"/>
    <col min="50" max="50" width="19.33203125" style="2" customWidth="1"/>
    <col min="51" max="51" width="17.6640625" style="2" customWidth="1"/>
    <col min="52" max="52" width="18" style="2" customWidth="1"/>
    <col min="53" max="53" width="16.77734375" style="2" customWidth="1"/>
    <col min="54" max="54" width="20" style="2" customWidth="1"/>
    <col min="55" max="55" width="19.77734375" style="2" customWidth="1"/>
    <col min="56" max="56" width="18.6640625" style="2" customWidth="1"/>
    <col min="57" max="57" width="16.5546875" style="2" customWidth="1"/>
    <col min="58" max="58" width="21.21875" style="2" customWidth="1"/>
    <col min="59" max="59" width="10.21875" style="2" hidden="1" customWidth="1"/>
    <col min="60" max="60" width="13.21875" style="2" customWidth="1"/>
    <col min="61" max="16384" width="10.21875" style="2"/>
  </cols>
  <sheetData>
    <row r="1" spans="1:63" s="58" customFormat="1" ht="75" customHeight="1" x14ac:dyDescent="0.85">
      <c r="B1" s="404" t="s">
        <v>0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</row>
    <row r="2" spans="1:63" s="58" customFormat="1" ht="12.75" customHeight="1" x14ac:dyDescent="0.85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</row>
    <row r="3" spans="1:63" s="58" customFormat="1" ht="68.25" customHeight="1" x14ac:dyDescent="0.8">
      <c r="B3" s="406" t="s">
        <v>101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</row>
    <row r="4" spans="1:63" s="58" customFormat="1" ht="48.75" customHeight="1" x14ac:dyDescent="0.8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07" t="s">
        <v>1</v>
      </c>
      <c r="U4" s="407"/>
      <c r="V4" s="7"/>
      <c r="W4" s="7"/>
      <c r="X4" s="408" t="s">
        <v>123</v>
      </c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63" s="58" customFormat="1" ht="57.75" customHeight="1" x14ac:dyDescent="0.95">
      <c r="B5" s="410" t="s">
        <v>2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75"/>
      <c r="X5" s="408" t="s">
        <v>124</v>
      </c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76"/>
      <c r="AO5" s="76"/>
      <c r="AP5" s="76"/>
      <c r="AQ5" s="69"/>
      <c r="AR5" s="77"/>
      <c r="AS5" s="76"/>
      <c r="AT5" s="76"/>
      <c r="AU5" s="402" t="s">
        <v>3</v>
      </c>
      <c r="AV5" s="402"/>
      <c r="AW5" s="402"/>
      <c r="AX5" s="402"/>
      <c r="AY5" s="402"/>
      <c r="AZ5" s="403" t="s">
        <v>4</v>
      </c>
      <c r="BA5" s="403"/>
      <c r="BB5" s="403"/>
      <c r="BC5" s="403"/>
      <c r="BD5" s="403"/>
      <c r="BE5" s="403"/>
    </row>
    <row r="6" spans="1:63" s="58" customFormat="1" ht="62.55" customHeight="1" thickBot="1" x14ac:dyDescent="0.85">
      <c r="U6" s="78"/>
      <c r="V6" s="79"/>
      <c r="W6" s="409" t="s">
        <v>5</v>
      </c>
      <c r="X6" s="409"/>
      <c r="Y6" s="409"/>
      <c r="Z6" s="409"/>
      <c r="AA6" s="409"/>
      <c r="AB6" s="409"/>
      <c r="AC6" s="8" t="s">
        <v>6</v>
      </c>
      <c r="AD6" s="399" t="s">
        <v>80</v>
      </c>
      <c r="AE6" s="399"/>
      <c r="AF6" s="399"/>
      <c r="AG6" s="399"/>
      <c r="AH6" s="399"/>
      <c r="AI6" s="399"/>
      <c r="AJ6" s="399"/>
      <c r="AK6" s="399"/>
      <c r="AL6" s="80"/>
      <c r="AM6" s="80"/>
      <c r="AN6" s="80"/>
      <c r="AO6" s="80"/>
      <c r="AP6" s="81"/>
      <c r="AQ6" s="82"/>
      <c r="AR6" s="83"/>
      <c r="AS6" s="84"/>
      <c r="AT6" s="85"/>
      <c r="AU6" s="95" t="s">
        <v>7</v>
      </c>
      <c r="AV6" s="9"/>
      <c r="AW6" s="9"/>
      <c r="AX6" s="9"/>
      <c r="AY6" s="9"/>
      <c r="AZ6" s="366" t="s">
        <v>8</v>
      </c>
      <c r="BA6" s="366"/>
      <c r="BB6" s="366"/>
      <c r="BC6" s="366"/>
      <c r="BD6" s="62"/>
    </row>
    <row r="7" spans="1:63" s="58" customFormat="1" ht="106.2" customHeight="1" thickBot="1" x14ac:dyDescent="0.85">
      <c r="A7" s="367" t="s">
        <v>79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8" t="s">
        <v>125</v>
      </c>
      <c r="X7" s="368"/>
      <c r="Y7" s="368"/>
      <c r="Z7" s="368"/>
      <c r="AA7" s="368"/>
      <c r="AB7" s="368"/>
      <c r="AC7" s="368"/>
      <c r="AD7" s="399" t="s">
        <v>128</v>
      </c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411"/>
      <c r="AQ7" s="411"/>
      <c r="AR7" s="411"/>
      <c r="AS7" s="84"/>
      <c r="AT7" s="85"/>
      <c r="AU7" s="95" t="s">
        <v>9</v>
      </c>
      <c r="AV7" s="9"/>
      <c r="AW7" s="9"/>
      <c r="AX7" s="9"/>
      <c r="AY7" s="9"/>
      <c r="AZ7" s="364" t="s">
        <v>115</v>
      </c>
      <c r="BA7" s="364"/>
      <c r="BB7" s="364"/>
      <c r="BC7" s="364"/>
      <c r="BD7" s="364"/>
      <c r="BE7" s="86"/>
    </row>
    <row r="8" spans="1:63" s="58" customFormat="1" ht="158.55000000000001" customHeight="1" thickBot="1" x14ac:dyDescent="0.85">
      <c r="T8" s="400" t="s">
        <v>126</v>
      </c>
      <c r="U8" s="400"/>
      <c r="V8" s="400"/>
      <c r="W8" s="401" t="s">
        <v>127</v>
      </c>
      <c r="X8" s="401"/>
      <c r="Y8" s="401"/>
      <c r="Z8" s="401"/>
      <c r="AA8" s="401"/>
      <c r="AB8" s="401"/>
      <c r="AC8" s="401"/>
      <c r="AD8" s="399" t="s">
        <v>10</v>
      </c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85"/>
      <c r="AU8" s="95" t="s">
        <v>11</v>
      </c>
      <c r="AV8" s="87"/>
      <c r="AW8" s="87"/>
      <c r="AX8" s="87"/>
      <c r="AY8" s="87"/>
      <c r="AZ8" s="412" t="s">
        <v>129</v>
      </c>
      <c r="BA8" s="412"/>
      <c r="BB8" s="412"/>
      <c r="BC8" s="412"/>
      <c r="BD8" s="412"/>
      <c r="BE8" s="412"/>
    </row>
    <row r="9" spans="1:63" s="58" customFormat="1" ht="84" customHeight="1" thickBot="1" x14ac:dyDescent="0.85">
      <c r="U9" s="78"/>
      <c r="V9" s="78"/>
      <c r="W9" s="409" t="s">
        <v>12</v>
      </c>
      <c r="X9" s="409"/>
      <c r="Y9" s="409"/>
      <c r="Z9" s="409"/>
      <c r="AA9" s="409"/>
      <c r="AB9" s="409"/>
      <c r="AC9" s="8" t="s">
        <v>6</v>
      </c>
      <c r="AD9" s="80"/>
      <c r="AE9" s="399" t="s">
        <v>13</v>
      </c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88"/>
      <c r="AU9" s="82"/>
      <c r="AV9" s="82"/>
      <c r="AW9" s="82"/>
      <c r="AX9" s="82"/>
      <c r="AY9" s="82"/>
      <c r="AZ9" s="82"/>
      <c r="BA9" s="82"/>
      <c r="BB9" s="62"/>
      <c r="BC9" s="62"/>
      <c r="BD9" s="62"/>
    </row>
    <row r="10" spans="1:63" ht="36.6" customHeight="1" x14ac:dyDescent="0.3">
      <c r="U10" s="1"/>
      <c r="V10" s="1"/>
      <c r="W10" s="1"/>
      <c r="AA10" s="11"/>
    </row>
    <row r="11" spans="1:63" ht="43.8" customHeight="1" thickBot="1" x14ac:dyDescent="0.35">
      <c r="U11" s="1"/>
      <c r="V11" s="1"/>
      <c r="W11" s="1"/>
      <c r="AA11" s="11"/>
    </row>
    <row r="12" spans="1:63" s="10" customFormat="1" ht="82.8" customHeight="1" thickTop="1" thickBot="1" x14ac:dyDescent="0.35">
      <c r="B12" s="328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31" t="s">
        <v>15</v>
      </c>
      <c r="U12" s="332"/>
      <c r="V12" s="333"/>
      <c r="W12" s="331" t="s">
        <v>16</v>
      </c>
      <c r="X12" s="332"/>
      <c r="Y12" s="332"/>
      <c r="Z12" s="332"/>
      <c r="AA12" s="332"/>
      <c r="AB12" s="332"/>
      <c r="AC12" s="332"/>
      <c r="AD12" s="333"/>
      <c r="AE12" s="369" t="s">
        <v>17</v>
      </c>
      <c r="AF12" s="370"/>
      <c r="AG12" s="375" t="s">
        <v>18</v>
      </c>
      <c r="AH12" s="376"/>
      <c r="AI12" s="376"/>
      <c r="AJ12" s="376"/>
      <c r="AK12" s="376"/>
      <c r="AL12" s="376"/>
      <c r="AM12" s="376"/>
      <c r="AN12" s="377"/>
      <c r="AO12" s="384" t="s">
        <v>19</v>
      </c>
      <c r="AP12" s="369" t="s">
        <v>20</v>
      </c>
      <c r="AQ12" s="413"/>
      <c r="AR12" s="413"/>
      <c r="AS12" s="413"/>
      <c r="AT12" s="413"/>
      <c r="AU12" s="413"/>
      <c r="AV12" s="413"/>
      <c r="AW12" s="370"/>
      <c r="AX12" s="357" t="s">
        <v>21</v>
      </c>
      <c r="AY12" s="358"/>
      <c r="AZ12" s="358"/>
      <c r="BA12" s="358"/>
      <c r="BB12" s="358"/>
      <c r="BC12" s="358"/>
      <c r="BD12" s="358"/>
      <c r="BE12" s="359"/>
      <c r="BF12" s="13"/>
    </row>
    <row r="13" spans="1:63" s="10" customFormat="1" ht="82.8" customHeight="1" x14ac:dyDescent="0.3">
      <c r="B13" s="32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34"/>
      <c r="U13" s="335"/>
      <c r="V13" s="336"/>
      <c r="W13" s="334"/>
      <c r="X13" s="335"/>
      <c r="Y13" s="335"/>
      <c r="Z13" s="335"/>
      <c r="AA13" s="335"/>
      <c r="AB13" s="335"/>
      <c r="AC13" s="335"/>
      <c r="AD13" s="336"/>
      <c r="AE13" s="371"/>
      <c r="AF13" s="372"/>
      <c r="AG13" s="378"/>
      <c r="AH13" s="379"/>
      <c r="AI13" s="379"/>
      <c r="AJ13" s="379"/>
      <c r="AK13" s="379"/>
      <c r="AL13" s="379"/>
      <c r="AM13" s="379"/>
      <c r="AN13" s="380"/>
      <c r="AO13" s="385"/>
      <c r="AP13" s="371"/>
      <c r="AQ13" s="414"/>
      <c r="AR13" s="414"/>
      <c r="AS13" s="414"/>
      <c r="AT13" s="414"/>
      <c r="AU13" s="414"/>
      <c r="AV13" s="414"/>
      <c r="AW13" s="372"/>
      <c r="AX13" s="360" t="s">
        <v>22</v>
      </c>
      <c r="AY13" s="361"/>
      <c r="AZ13" s="361"/>
      <c r="BA13" s="361"/>
      <c r="BB13" s="361"/>
      <c r="BC13" s="361"/>
      <c r="BD13" s="361"/>
      <c r="BE13" s="362"/>
      <c r="BF13" s="15"/>
    </row>
    <row r="14" spans="1:63" s="10" customFormat="1" ht="82.8" customHeight="1" x14ac:dyDescent="0.3">
      <c r="B14" s="32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34"/>
      <c r="U14" s="335"/>
      <c r="V14" s="336"/>
      <c r="W14" s="334"/>
      <c r="X14" s="335"/>
      <c r="Y14" s="335"/>
      <c r="Z14" s="335"/>
      <c r="AA14" s="335"/>
      <c r="AB14" s="335"/>
      <c r="AC14" s="335"/>
      <c r="AD14" s="336"/>
      <c r="AE14" s="373"/>
      <c r="AF14" s="374"/>
      <c r="AG14" s="381"/>
      <c r="AH14" s="382"/>
      <c r="AI14" s="382"/>
      <c r="AJ14" s="382"/>
      <c r="AK14" s="382"/>
      <c r="AL14" s="382"/>
      <c r="AM14" s="382"/>
      <c r="AN14" s="383"/>
      <c r="AO14" s="385"/>
      <c r="AP14" s="373"/>
      <c r="AQ14" s="415"/>
      <c r="AR14" s="415"/>
      <c r="AS14" s="415"/>
      <c r="AT14" s="415"/>
      <c r="AU14" s="415"/>
      <c r="AV14" s="415"/>
      <c r="AW14" s="374"/>
      <c r="AX14" s="363" t="s">
        <v>137</v>
      </c>
      <c r="AY14" s="364"/>
      <c r="AZ14" s="364"/>
      <c r="BA14" s="364"/>
      <c r="BB14" s="364"/>
      <c r="BC14" s="364"/>
      <c r="BD14" s="364"/>
      <c r="BE14" s="365"/>
      <c r="BF14" s="47"/>
    </row>
    <row r="15" spans="1:63" s="10" customFormat="1" ht="82.8" customHeight="1" thickBot="1" x14ac:dyDescent="0.35">
      <c r="B15" s="32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34"/>
      <c r="U15" s="335"/>
      <c r="V15" s="336"/>
      <c r="W15" s="334"/>
      <c r="X15" s="335"/>
      <c r="Y15" s="335"/>
      <c r="Z15" s="335"/>
      <c r="AA15" s="335"/>
      <c r="AB15" s="335"/>
      <c r="AC15" s="335"/>
      <c r="AD15" s="336"/>
      <c r="AE15" s="387" t="s">
        <v>23</v>
      </c>
      <c r="AF15" s="347" t="s">
        <v>24</v>
      </c>
      <c r="AG15" s="387" t="s">
        <v>25</v>
      </c>
      <c r="AH15" s="390" t="s">
        <v>26</v>
      </c>
      <c r="AI15" s="391"/>
      <c r="AJ15" s="391"/>
      <c r="AK15" s="391"/>
      <c r="AL15" s="391"/>
      <c r="AM15" s="391"/>
      <c r="AN15" s="392"/>
      <c r="AO15" s="385"/>
      <c r="AP15" s="320" t="s">
        <v>27</v>
      </c>
      <c r="AQ15" s="344" t="s">
        <v>28</v>
      </c>
      <c r="AR15" s="344" t="s">
        <v>29</v>
      </c>
      <c r="AS15" s="341" t="s">
        <v>30</v>
      </c>
      <c r="AT15" s="341" t="s">
        <v>31</v>
      </c>
      <c r="AU15" s="344" t="s">
        <v>32</v>
      </c>
      <c r="AV15" s="344" t="s">
        <v>33</v>
      </c>
      <c r="AW15" s="347" t="s">
        <v>34</v>
      </c>
      <c r="AX15" s="350" t="s">
        <v>35</v>
      </c>
      <c r="AY15" s="351"/>
      <c r="AZ15" s="351"/>
      <c r="BA15" s="352"/>
      <c r="BB15" s="350" t="s">
        <v>36</v>
      </c>
      <c r="BC15" s="351"/>
      <c r="BD15" s="351"/>
      <c r="BE15" s="352"/>
    </row>
    <row r="16" spans="1:63" s="16" customFormat="1" ht="61.95" customHeight="1" x14ac:dyDescent="0.3">
      <c r="B16" s="32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34"/>
      <c r="U16" s="335"/>
      <c r="V16" s="336"/>
      <c r="W16" s="334"/>
      <c r="X16" s="335"/>
      <c r="Y16" s="335"/>
      <c r="Z16" s="335"/>
      <c r="AA16" s="335"/>
      <c r="AB16" s="335"/>
      <c r="AC16" s="335"/>
      <c r="AD16" s="336"/>
      <c r="AE16" s="388"/>
      <c r="AF16" s="348"/>
      <c r="AG16" s="388"/>
      <c r="AH16" s="353" t="s">
        <v>37</v>
      </c>
      <c r="AI16" s="354"/>
      <c r="AJ16" s="353" t="s">
        <v>92</v>
      </c>
      <c r="AK16" s="354"/>
      <c r="AL16" s="393" t="s">
        <v>93</v>
      </c>
      <c r="AM16" s="354"/>
      <c r="AN16" s="347" t="s">
        <v>38</v>
      </c>
      <c r="AO16" s="385"/>
      <c r="AP16" s="398"/>
      <c r="AQ16" s="345"/>
      <c r="AR16" s="345"/>
      <c r="AS16" s="342"/>
      <c r="AT16" s="342"/>
      <c r="AU16" s="345"/>
      <c r="AV16" s="345"/>
      <c r="AW16" s="348"/>
      <c r="AX16" s="395" t="s">
        <v>39</v>
      </c>
      <c r="AY16" s="396"/>
      <c r="AZ16" s="396"/>
      <c r="BA16" s="397"/>
      <c r="BB16" s="395" t="s">
        <v>39</v>
      </c>
      <c r="BC16" s="396"/>
      <c r="BD16" s="396"/>
      <c r="BE16" s="397"/>
      <c r="BK16" s="319"/>
    </row>
    <row r="17" spans="1:67" s="16" customFormat="1" ht="51.6" customHeight="1" x14ac:dyDescent="0.3">
      <c r="B17" s="32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34"/>
      <c r="U17" s="335"/>
      <c r="V17" s="336"/>
      <c r="W17" s="334"/>
      <c r="X17" s="335"/>
      <c r="Y17" s="335"/>
      <c r="Z17" s="335"/>
      <c r="AA17" s="335"/>
      <c r="AB17" s="335"/>
      <c r="AC17" s="335"/>
      <c r="AD17" s="336"/>
      <c r="AE17" s="388"/>
      <c r="AF17" s="348"/>
      <c r="AG17" s="388"/>
      <c r="AH17" s="355"/>
      <c r="AI17" s="356"/>
      <c r="AJ17" s="355"/>
      <c r="AK17" s="356"/>
      <c r="AL17" s="394"/>
      <c r="AM17" s="356"/>
      <c r="AN17" s="348"/>
      <c r="AO17" s="385"/>
      <c r="AP17" s="398"/>
      <c r="AQ17" s="345"/>
      <c r="AR17" s="345"/>
      <c r="AS17" s="342"/>
      <c r="AT17" s="342"/>
      <c r="AU17" s="345"/>
      <c r="AV17" s="345"/>
      <c r="AW17" s="348"/>
      <c r="AX17" s="320" t="s">
        <v>25</v>
      </c>
      <c r="AY17" s="322" t="s">
        <v>40</v>
      </c>
      <c r="AZ17" s="323"/>
      <c r="BA17" s="324"/>
      <c r="BB17" s="320" t="s">
        <v>25</v>
      </c>
      <c r="BC17" s="322" t="s">
        <v>40</v>
      </c>
      <c r="BD17" s="323"/>
      <c r="BE17" s="324"/>
      <c r="BK17" s="319"/>
    </row>
    <row r="18" spans="1:67" s="16" customFormat="1" ht="205.05" customHeight="1" thickBot="1" x14ac:dyDescent="0.35">
      <c r="A18" s="16" t="s">
        <v>41</v>
      </c>
      <c r="B18" s="3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37"/>
      <c r="U18" s="338"/>
      <c r="V18" s="339"/>
      <c r="W18" s="337"/>
      <c r="X18" s="338"/>
      <c r="Y18" s="338"/>
      <c r="Z18" s="338"/>
      <c r="AA18" s="338"/>
      <c r="AB18" s="338"/>
      <c r="AC18" s="338"/>
      <c r="AD18" s="339"/>
      <c r="AE18" s="389"/>
      <c r="AF18" s="349"/>
      <c r="AG18" s="389"/>
      <c r="AH18" s="93" t="s">
        <v>42</v>
      </c>
      <c r="AI18" s="93" t="s">
        <v>43</v>
      </c>
      <c r="AJ18" s="93" t="s">
        <v>42</v>
      </c>
      <c r="AK18" s="93" t="s">
        <v>43</v>
      </c>
      <c r="AL18" s="93" t="s">
        <v>42</v>
      </c>
      <c r="AM18" s="93" t="s">
        <v>43</v>
      </c>
      <c r="AN18" s="349"/>
      <c r="AO18" s="386"/>
      <c r="AP18" s="321"/>
      <c r="AQ18" s="346"/>
      <c r="AR18" s="346"/>
      <c r="AS18" s="343"/>
      <c r="AT18" s="343"/>
      <c r="AU18" s="346"/>
      <c r="AV18" s="346"/>
      <c r="AW18" s="349"/>
      <c r="AX18" s="321"/>
      <c r="AY18" s="92" t="s">
        <v>44</v>
      </c>
      <c r="AZ18" s="92" t="s">
        <v>45</v>
      </c>
      <c r="BA18" s="48" t="s">
        <v>46</v>
      </c>
      <c r="BB18" s="321"/>
      <c r="BC18" s="92" t="s">
        <v>44</v>
      </c>
      <c r="BD18" s="92" t="s">
        <v>45</v>
      </c>
      <c r="BE18" s="94" t="s">
        <v>46</v>
      </c>
      <c r="BK18" s="319"/>
    </row>
    <row r="19" spans="1:67" s="49" customFormat="1" ht="42.6" customHeight="1" thickTop="1" thickBot="1" x14ac:dyDescent="0.35">
      <c r="B19" s="50">
        <v>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325">
        <v>2</v>
      </c>
      <c r="U19" s="326"/>
      <c r="V19" s="327"/>
      <c r="W19" s="325">
        <v>3</v>
      </c>
      <c r="X19" s="326"/>
      <c r="Y19" s="326"/>
      <c r="Z19" s="326"/>
      <c r="AA19" s="326"/>
      <c r="AB19" s="326"/>
      <c r="AC19" s="326"/>
      <c r="AD19" s="327"/>
      <c r="AE19" s="91">
        <v>4</v>
      </c>
      <c r="AF19" s="52">
        <v>5</v>
      </c>
      <c r="AG19" s="53">
        <v>6</v>
      </c>
      <c r="AH19" s="54">
        <v>7</v>
      </c>
      <c r="AI19" s="55">
        <v>8</v>
      </c>
      <c r="AJ19" s="55">
        <v>9</v>
      </c>
      <c r="AK19" s="54">
        <v>10</v>
      </c>
      <c r="AL19" s="55">
        <v>11</v>
      </c>
      <c r="AM19" s="55">
        <v>12</v>
      </c>
      <c r="AN19" s="56">
        <v>13</v>
      </c>
      <c r="AO19" s="57">
        <v>14</v>
      </c>
      <c r="AP19" s="53">
        <v>15</v>
      </c>
      <c r="AQ19" s="54">
        <v>16</v>
      </c>
      <c r="AR19" s="55">
        <v>17</v>
      </c>
      <c r="AS19" s="55">
        <v>18</v>
      </c>
      <c r="AT19" s="54">
        <v>19</v>
      </c>
      <c r="AU19" s="55">
        <v>20</v>
      </c>
      <c r="AV19" s="55">
        <v>21</v>
      </c>
      <c r="AW19" s="56">
        <v>22</v>
      </c>
      <c r="AX19" s="53">
        <v>23</v>
      </c>
      <c r="AY19" s="55">
        <v>24</v>
      </c>
      <c r="AZ19" s="54">
        <v>25</v>
      </c>
      <c r="BA19" s="52">
        <v>26</v>
      </c>
      <c r="BB19" s="53">
        <v>27</v>
      </c>
      <c r="BC19" s="54">
        <v>28</v>
      </c>
      <c r="BD19" s="55">
        <v>29</v>
      </c>
      <c r="BE19" s="52">
        <v>30</v>
      </c>
    </row>
    <row r="20" spans="1:67" s="96" customFormat="1" ht="49.8" customHeight="1" thickBot="1" x14ac:dyDescent="0.35">
      <c r="B20" s="266" t="s">
        <v>47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8"/>
      <c r="BI20" s="340"/>
    </row>
    <row r="21" spans="1:67" s="96" customFormat="1" ht="64.05" customHeight="1" thickBot="1" x14ac:dyDescent="0.35">
      <c r="A21" s="97"/>
      <c r="B21" s="266" t="s">
        <v>48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8"/>
      <c r="BI21" s="340"/>
    </row>
    <row r="22" spans="1:67" s="98" customFormat="1" ht="123" customHeight="1" x14ac:dyDescent="1">
      <c r="B22" s="99">
        <v>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257" t="s">
        <v>102</v>
      </c>
      <c r="U22" s="258"/>
      <c r="V22" s="259"/>
      <c r="W22" s="260" t="s">
        <v>49</v>
      </c>
      <c r="X22" s="261"/>
      <c r="Y22" s="261"/>
      <c r="Z22" s="261"/>
      <c r="AA22" s="261"/>
      <c r="AB22" s="261"/>
      <c r="AC22" s="261"/>
      <c r="AD22" s="262"/>
      <c r="AE22" s="101">
        <v>5.5</v>
      </c>
      <c r="AF22" s="102">
        <f t="shared" ref="AF22:AF28" si="0">AE22*30</f>
        <v>165</v>
      </c>
      <c r="AG22" s="102"/>
      <c r="AH22" s="102"/>
      <c r="AI22" s="102"/>
      <c r="AJ22" s="102"/>
      <c r="AK22" s="102"/>
      <c r="AL22" s="102"/>
      <c r="AM22" s="102"/>
      <c r="AN22" s="103"/>
      <c r="AO22" s="104"/>
      <c r="AP22" s="105">
        <v>1</v>
      </c>
      <c r="AQ22" s="106"/>
      <c r="AR22" s="106"/>
      <c r="AS22" s="107"/>
      <c r="AT22" s="108"/>
      <c r="AU22" s="106"/>
      <c r="AV22" s="106"/>
      <c r="AW22" s="107"/>
      <c r="AX22" s="108"/>
      <c r="AY22" s="106"/>
      <c r="AZ22" s="106"/>
      <c r="BA22" s="109"/>
      <c r="BB22" s="110"/>
      <c r="BC22" s="111"/>
      <c r="BD22" s="111"/>
      <c r="BE22" s="112"/>
      <c r="BI22" s="340"/>
    </row>
    <row r="23" spans="1:67" s="98" customFormat="1" ht="124.2" customHeight="1" x14ac:dyDescent="1">
      <c r="B23" s="113">
        <v>2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230" t="s">
        <v>50</v>
      </c>
      <c r="U23" s="231"/>
      <c r="V23" s="232"/>
      <c r="W23" s="233" t="s">
        <v>49</v>
      </c>
      <c r="X23" s="234"/>
      <c r="Y23" s="234"/>
      <c r="Z23" s="234"/>
      <c r="AA23" s="234"/>
      <c r="AB23" s="234"/>
      <c r="AC23" s="234"/>
      <c r="AD23" s="235"/>
      <c r="AE23" s="115">
        <v>5.5</v>
      </c>
      <c r="AF23" s="116">
        <f t="shared" si="0"/>
        <v>165</v>
      </c>
      <c r="AG23" s="116">
        <f t="shared" ref="AG23:AG27" si="1">AH23+AJ23+AL23</f>
        <v>90</v>
      </c>
      <c r="AH23" s="116">
        <v>36</v>
      </c>
      <c r="AI23" s="116"/>
      <c r="AJ23" s="116">
        <v>54</v>
      </c>
      <c r="AK23" s="116"/>
      <c r="AL23" s="116"/>
      <c r="AM23" s="116"/>
      <c r="AN23" s="117"/>
      <c r="AO23" s="118">
        <f t="shared" ref="AO23:AO27" si="2">AF23-AG23</f>
        <v>75</v>
      </c>
      <c r="AP23" s="119">
        <v>2</v>
      </c>
      <c r="AQ23" s="120"/>
      <c r="AR23" s="120">
        <v>2</v>
      </c>
      <c r="AS23" s="121"/>
      <c r="AT23" s="122"/>
      <c r="AU23" s="120">
        <v>2</v>
      </c>
      <c r="AV23" s="120"/>
      <c r="AW23" s="121"/>
      <c r="AX23" s="122"/>
      <c r="AY23" s="120"/>
      <c r="AZ23" s="120"/>
      <c r="BA23" s="120"/>
      <c r="BB23" s="123">
        <f>SUM(BC23:BE23)</f>
        <v>5</v>
      </c>
      <c r="BC23" s="124">
        <v>2</v>
      </c>
      <c r="BD23" s="124">
        <v>3</v>
      </c>
      <c r="BE23" s="125"/>
    </row>
    <row r="24" spans="1:67" s="98" customFormat="1" ht="135" customHeight="1" x14ac:dyDescent="1">
      <c r="A24" s="98" t="s">
        <v>41</v>
      </c>
      <c r="B24" s="113">
        <v>3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230" t="s">
        <v>103</v>
      </c>
      <c r="U24" s="231"/>
      <c r="V24" s="232"/>
      <c r="W24" s="233" t="s">
        <v>51</v>
      </c>
      <c r="X24" s="234"/>
      <c r="Y24" s="234"/>
      <c r="Z24" s="234"/>
      <c r="AA24" s="234"/>
      <c r="AB24" s="234"/>
      <c r="AC24" s="234"/>
      <c r="AD24" s="235"/>
      <c r="AE24" s="115">
        <v>6</v>
      </c>
      <c r="AF24" s="116">
        <f t="shared" si="0"/>
        <v>180</v>
      </c>
      <c r="AG24" s="116"/>
      <c r="AH24" s="116"/>
      <c r="AI24" s="116"/>
      <c r="AJ24" s="116"/>
      <c r="AK24" s="116"/>
      <c r="AL24" s="116"/>
      <c r="AM24" s="116"/>
      <c r="AN24" s="117"/>
      <c r="AO24" s="118"/>
      <c r="AP24" s="119"/>
      <c r="AQ24" s="120"/>
      <c r="AR24" s="120"/>
      <c r="AS24" s="121"/>
      <c r="AT24" s="122"/>
      <c r="AU24" s="120"/>
      <c r="AV24" s="120"/>
      <c r="AW24" s="121"/>
      <c r="AX24" s="122"/>
      <c r="AY24" s="120"/>
      <c r="AZ24" s="120"/>
      <c r="BA24" s="120"/>
      <c r="BB24" s="123"/>
      <c r="BC24" s="124"/>
      <c r="BD24" s="124"/>
      <c r="BE24" s="125"/>
    </row>
    <row r="25" spans="1:67" s="98" customFormat="1" ht="133.19999999999999" customHeight="1" x14ac:dyDescent="0.95">
      <c r="B25" s="113">
        <v>4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230" t="s">
        <v>52</v>
      </c>
      <c r="U25" s="231"/>
      <c r="V25" s="232"/>
      <c r="W25" s="233" t="s">
        <v>53</v>
      </c>
      <c r="X25" s="234"/>
      <c r="Y25" s="234"/>
      <c r="Z25" s="234"/>
      <c r="AA25" s="234"/>
      <c r="AB25" s="234"/>
      <c r="AC25" s="234"/>
      <c r="AD25" s="235"/>
      <c r="AE25" s="115">
        <v>5.5</v>
      </c>
      <c r="AF25" s="116">
        <f t="shared" si="0"/>
        <v>165</v>
      </c>
      <c r="AG25" s="116">
        <f t="shared" si="1"/>
        <v>72</v>
      </c>
      <c r="AH25" s="116">
        <v>27</v>
      </c>
      <c r="AI25" s="116"/>
      <c r="AJ25" s="116">
        <v>18</v>
      </c>
      <c r="AK25" s="116"/>
      <c r="AL25" s="116">
        <v>27</v>
      </c>
      <c r="AM25" s="116"/>
      <c r="AN25" s="117"/>
      <c r="AO25" s="118">
        <f t="shared" si="2"/>
        <v>93</v>
      </c>
      <c r="AP25" s="119">
        <v>2</v>
      </c>
      <c r="AQ25" s="120"/>
      <c r="AR25" s="120">
        <v>2</v>
      </c>
      <c r="AS25" s="121"/>
      <c r="AT25" s="122"/>
      <c r="AU25" s="120">
        <v>2</v>
      </c>
      <c r="AV25" s="120"/>
      <c r="AW25" s="121"/>
      <c r="AX25" s="122"/>
      <c r="AY25" s="120"/>
      <c r="AZ25" s="120"/>
      <c r="BA25" s="120"/>
      <c r="BB25" s="123">
        <f>SUM(BC25:BE25)</f>
        <v>4</v>
      </c>
      <c r="BC25" s="124">
        <v>1.5</v>
      </c>
      <c r="BD25" s="124">
        <v>1</v>
      </c>
      <c r="BE25" s="126">
        <v>1.5</v>
      </c>
    </row>
    <row r="26" spans="1:67" s="98" customFormat="1" ht="114.6" customHeight="1" x14ac:dyDescent="1">
      <c r="A26" s="98" t="s">
        <v>41</v>
      </c>
      <c r="B26" s="127">
        <v>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230" t="s">
        <v>104</v>
      </c>
      <c r="U26" s="231"/>
      <c r="V26" s="232"/>
      <c r="W26" s="233" t="s">
        <v>54</v>
      </c>
      <c r="X26" s="234"/>
      <c r="Y26" s="234"/>
      <c r="Z26" s="234"/>
      <c r="AA26" s="234"/>
      <c r="AB26" s="234"/>
      <c r="AC26" s="234"/>
      <c r="AD26" s="235"/>
      <c r="AE26" s="115">
        <v>7</v>
      </c>
      <c r="AF26" s="116">
        <f t="shared" ref="AF26" si="3">AE26*30</f>
        <v>210</v>
      </c>
      <c r="AG26" s="116"/>
      <c r="AH26" s="116"/>
      <c r="AI26" s="116"/>
      <c r="AJ26" s="116"/>
      <c r="AK26" s="116"/>
      <c r="AL26" s="116"/>
      <c r="AM26" s="116"/>
      <c r="AN26" s="117"/>
      <c r="AO26" s="118"/>
      <c r="AP26" s="119">
        <v>2</v>
      </c>
      <c r="AQ26" s="120"/>
      <c r="AR26" s="120"/>
      <c r="AS26" s="121"/>
      <c r="AT26" s="122"/>
      <c r="AU26" s="120"/>
      <c r="AV26" s="120"/>
      <c r="AW26" s="121"/>
      <c r="AX26" s="122"/>
      <c r="AY26" s="120"/>
      <c r="AZ26" s="120"/>
      <c r="BA26" s="129"/>
      <c r="BB26" s="123"/>
      <c r="BC26" s="124"/>
      <c r="BD26" s="124"/>
      <c r="BE26" s="125"/>
      <c r="BI26" s="98" t="s">
        <v>41</v>
      </c>
    </row>
    <row r="27" spans="1:67" s="98" customFormat="1" ht="123" customHeight="1" x14ac:dyDescent="1">
      <c r="B27" s="113">
        <v>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30" t="s">
        <v>81</v>
      </c>
      <c r="U27" s="231"/>
      <c r="V27" s="232"/>
      <c r="W27" s="233" t="s">
        <v>54</v>
      </c>
      <c r="X27" s="234"/>
      <c r="Y27" s="234"/>
      <c r="Z27" s="234"/>
      <c r="AA27" s="234"/>
      <c r="AB27" s="234"/>
      <c r="AC27" s="234"/>
      <c r="AD27" s="235"/>
      <c r="AE27" s="115">
        <v>6</v>
      </c>
      <c r="AF27" s="116">
        <f t="shared" si="0"/>
        <v>180</v>
      </c>
      <c r="AG27" s="116">
        <f t="shared" si="1"/>
        <v>90</v>
      </c>
      <c r="AH27" s="116">
        <v>36</v>
      </c>
      <c r="AI27" s="116">
        <v>20</v>
      </c>
      <c r="AJ27" s="116">
        <v>18</v>
      </c>
      <c r="AK27" s="116">
        <v>10</v>
      </c>
      <c r="AL27" s="116">
        <v>36</v>
      </c>
      <c r="AM27" s="116">
        <v>20</v>
      </c>
      <c r="AN27" s="117">
        <f>AG27-AI27-AK27-AM27</f>
        <v>40</v>
      </c>
      <c r="AO27" s="118">
        <f t="shared" si="2"/>
        <v>90</v>
      </c>
      <c r="AP27" s="119">
        <v>1</v>
      </c>
      <c r="AQ27" s="120"/>
      <c r="AR27" s="120">
        <v>1</v>
      </c>
      <c r="AS27" s="121"/>
      <c r="AT27" s="122"/>
      <c r="AU27" s="120"/>
      <c r="AV27" s="120"/>
      <c r="AW27" s="121"/>
      <c r="AX27" s="123">
        <f>SUM(AY27:BA27)</f>
        <v>5</v>
      </c>
      <c r="AY27" s="124">
        <v>2</v>
      </c>
      <c r="AZ27" s="124">
        <v>1</v>
      </c>
      <c r="BA27" s="126">
        <v>2</v>
      </c>
      <c r="BB27" s="123"/>
      <c r="BC27" s="124"/>
      <c r="BD27" s="124"/>
      <c r="BE27" s="130"/>
    </row>
    <row r="28" spans="1:67" s="98" customFormat="1" ht="123.45" customHeight="1" x14ac:dyDescent="1">
      <c r="B28" s="113">
        <v>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30" t="s">
        <v>113</v>
      </c>
      <c r="U28" s="231"/>
      <c r="V28" s="232"/>
      <c r="W28" s="233" t="s">
        <v>111</v>
      </c>
      <c r="X28" s="234"/>
      <c r="Y28" s="234"/>
      <c r="Z28" s="234"/>
      <c r="AA28" s="234"/>
      <c r="AB28" s="234"/>
      <c r="AC28" s="234"/>
      <c r="AD28" s="235"/>
      <c r="AE28" s="115">
        <v>3.5</v>
      </c>
      <c r="AF28" s="116">
        <f t="shared" si="0"/>
        <v>105</v>
      </c>
      <c r="AG28" s="116"/>
      <c r="AH28" s="116"/>
      <c r="AI28" s="116"/>
      <c r="AJ28" s="116"/>
      <c r="AK28" s="116"/>
      <c r="AL28" s="116"/>
      <c r="AM28" s="116"/>
      <c r="AN28" s="117"/>
      <c r="AO28" s="118"/>
      <c r="AP28" s="119"/>
      <c r="AQ28" s="120"/>
      <c r="AR28" s="120"/>
      <c r="AS28" s="121"/>
      <c r="AT28" s="122"/>
      <c r="AU28" s="120"/>
      <c r="AV28" s="120"/>
      <c r="AW28" s="121"/>
      <c r="AX28" s="123"/>
      <c r="AY28" s="124"/>
      <c r="AZ28" s="124"/>
      <c r="BA28" s="130"/>
      <c r="BB28" s="123"/>
      <c r="BC28" s="124"/>
      <c r="BD28" s="124"/>
      <c r="BE28" s="130"/>
    </row>
    <row r="29" spans="1:67" s="98" customFormat="1" ht="123.45" customHeight="1" x14ac:dyDescent="1">
      <c r="B29" s="131">
        <v>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51" t="s">
        <v>110</v>
      </c>
      <c r="U29" s="252"/>
      <c r="V29" s="253"/>
      <c r="W29" s="254" t="s">
        <v>111</v>
      </c>
      <c r="X29" s="255"/>
      <c r="Y29" s="255"/>
      <c r="Z29" s="255"/>
      <c r="AA29" s="255"/>
      <c r="AB29" s="255"/>
      <c r="AC29" s="255"/>
      <c r="AD29" s="256"/>
      <c r="AE29" s="132">
        <v>5</v>
      </c>
      <c r="AF29" s="133">
        <f t="shared" ref="AF29" si="4">AE29*30</f>
        <v>150</v>
      </c>
      <c r="AG29" s="133">
        <f t="shared" ref="AG29" si="5">AH29+AJ29+AL29</f>
        <v>63</v>
      </c>
      <c r="AH29" s="133">
        <v>36</v>
      </c>
      <c r="AI29" s="133"/>
      <c r="AJ29" s="133"/>
      <c r="AK29" s="133"/>
      <c r="AL29" s="133">
        <v>27</v>
      </c>
      <c r="AM29" s="133"/>
      <c r="AN29" s="134"/>
      <c r="AO29" s="135">
        <f t="shared" ref="AO29" si="6">AF29-AG29</f>
        <v>87</v>
      </c>
      <c r="AP29" s="136">
        <v>2</v>
      </c>
      <c r="AQ29" s="137"/>
      <c r="AR29" s="137">
        <v>2</v>
      </c>
      <c r="AS29" s="138"/>
      <c r="AT29" s="139"/>
      <c r="AU29" s="137">
        <v>2</v>
      </c>
      <c r="AV29" s="137"/>
      <c r="AW29" s="138"/>
      <c r="AX29" s="140"/>
      <c r="AY29" s="141"/>
      <c r="AZ29" s="141"/>
      <c r="BA29" s="142"/>
      <c r="BB29" s="140">
        <f>SUM(BC29:BE29)</f>
        <v>3.5</v>
      </c>
      <c r="BC29" s="141">
        <v>2</v>
      </c>
      <c r="BD29" s="141"/>
      <c r="BE29" s="143">
        <v>1.5</v>
      </c>
      <c r="BF29" s="98" t="s">
        <v>41</v>
      </c>
    </row>
    <row r="30" spans="1:67" s="98" customFormat="1" ht="189.6" customHeight="1" thickBot="1" x14ac:dyDescent="1.05">
      <c r="B30" s="144">
        <v>9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224" t="s">
        <v>82</v>
      </c>
      <c r="U30" s="225"/>
      <c r="V30" s="226"/>
      <c r="W30" s="227" t="s">
        <v>83</v>
      </c>
      <c r="X30" s="228"/>
      <c r="Y30" s="228"/>
      <c r="Z30" s="228"/>
      <c r="AA30" s="228"/>
      <c r="AB30" s="228"/>
      <c r="AC30" s="228"/>
      <c r="AD30" s="229"/>
      <c r="AE30" s="146">
        <v>3</v>
      </c>
      <c r="AF30" s="147">
        <f>AE30*30</f>
        <v>90</v>
      </c>
      <c r="AG30" s="147">
        <f>AH30+AJ30+AL30</f>
        <v>54</v>
      </c>
      <c r="AH30" s="147">
        <v>18</v>
      </c>
      <c r="AI30" s="147"/>
      <c r="AJ30" s="147">
        <v>36</v>
      </c>
      <c r="AK30" s="147"/>
      <c r="AL30" s="148"/>
      <c r="AM30" s="148"/>
      <c r="AN30" s="148"/>
      <c r="AO30" s="149">
        <f>AF30-AG30</f>
        <v>36</v>
      </c>
      <c r="AP30" s="150"/>
      <c r="AQ30" s="151">
        <v>1</v>
      </c>
      <c r="AR30" s="151">
        <v>1</v>
      </c>
      <c r="AS30" s="152"/>
      <c r="AT30" s="153"/>
      <c r="AU30" s="151">
        <v>1</v>
      </c>
      <c r="AV30" s="151"/>
      <c r="AW30" s="152"/>
      <c r="AX30" s="153">
        <f>SUM(AY30:BA30)</f>
        <v>3</v>
      </c>
      <c r="AY30" s="151">
        <v>1</v>
      </c>
      <c r="AZ30" s="151">
        <v>2</v>
      </c>
      <c r="BA30" s="154"/>
      <c r="BB30" s="155"/>
      <c r="BC30" s="156"/>
      <c r="BD30" s="156"/>
      <c r="BE30" s="157"/>
      <c r="BF30" s="98" t="s">
        <v>41</v>
      </c>
    </row>
    <row r="31" spans="1:67" s="98" customFormat="1" ht="66" customHeight="1" thickBot="1" x14ac:dyDescent="1">
      <c r="A31" s="158"/>
      <c r="B31" s="236" t="s">
        <v>41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8"/>
      <c r="AE31" s="197">
        <f t="shared" ref="AE31:AO31" si="7">AE23+AE25+AE27+AE29+AE30</f>
        <v>25</v>
      </c>
      <c r="AF31" s="198">
        <f t="shared" si="7"/>
        <v>750</v>
      </c>
      <c r="AG31" s="198">
        <f t="shared" si="7"/>
        <v>369</v>
      </c>
      <c r="AH31" s="198">
        <f t="shared" si="7"/>
        <v>153</v>
      </c>
      <c r="AI31" s="198">
        <f t="shared" si="7"/>
        <v>20</v>
      </c>
      <c r="AJ31" s="198">
        <f t="shared" si="7"/>
        <v>126</v>
      </c>
      <c r="AK31" s="198">
        <f t="shared" si="7"/>
        <v>10</v>
      </c>
      <c r="AL31" s="198">
        <f t="shared" si="7"/>
        <v>90</v>
      </c>
      <c r="AM31" s="198">
        <f t="shared" si="7"/>
        <v>20</v>
      </c>
      <c r="AN31" s="199">
        <f t="shared" si="7"/>
        <v>40</v>
      </c>
      <c r="AO31" s="197">
        <f t="shared" si="7"/>
        <v>381</v>
      </c>
      <c r="AP31" s="200">
        <v>6</v>
      </c>
      <c r="AQ31" s="201">
        <v>1</v>
      </c>
      <c r="AR31" s="201">
        <v>5</v>
      </c>
      <c r="AS31" s="202"/>
      <c r="AT31" s="203"/>
      <c r="AU31" s="201">
        <v>4</v>
      </c>
      <c r="AV31" s="201"/>
      <c r="AW31" s="204"/>
      <c r="AX31" s="197">
        <f t="shared" ref="AX31:BE31" si="8">SUM(AX22:AX30)</f>
        <v>8</v>
      </c>
      <c r="AY31" s="198">
        <f t="shared" si="8"/>
        <v>3</v>
      </c>
      <c r="AZ31" s="198">
        <f t="shared" si="8"/>
        <v>3</v>
      </c>
      <c r="BA31" s="199">
        <f t="shared" si="8"/>
        <v>2</v>
      </c>
      <c r="BB31" s="197">
        <f t="shared" si="8"/>
        <v>12.5</v>
      </c>
      <c r="BC31" s="198">
        <f t="shared" si="8"/>
        <v>5.5</v>
      </c>
      <c r="BD31" s="198">
        <f t="shared" si="8"/>
        <v>4</v>
      </c>
      <c r="BE31" s="199">
        <f t="shared" si="8"/>
        <v>3</v>
      </c>
      <c r="BO31" s="98" t="s">
        <v>41</v>
      </c>
    </row>
    <row r="32" spans="1:67" s="98" customFormat="1" ht="78" customHeight="1" thickBot="1" x14ac:dyDescent="1">
      <c r="A32" s="158"/>
      <c r="B32" s="266" t="s">
        <v>55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8"/>
      <c r="BH32" s="98" t="s">
        <v>41</v>
      </c>
    </row>
    <row r="33" spans="1:72" s="98" customFormat="1" ht="158.55000000000001" customHeight="1" thickBot="1" x14ac:dyDescent="1.05">
      <c r="B33" s="99">
        <v>10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316" t="s">
        <v>108</v>
      </c>
      <c r="U33" s="317"/>
      <c r="V33" s="318"/>
      <c r="W33" s="242" t="s">
        <v>13</v>
      </c>
      <c r="X33" s="243"/>
      <c r="Y33" s="243"/>
      <c r="Z33" s="243"/>
      <c r="AA33" s="243"/>
      <c r="AB33" s="243"/>
      <c r="AC33" s="243"/>
      <c r="AD33" s="244"/>
      <c r="AE33" s="101">
        <v>5</v>
      </c>
      <c r="AF33" s="102">
        <f>AE33*30</f>
        <v>150</v>
      </c>
      <c r="AG33" s="102">
        <f>AH33+AJ33+AL33</f>
        <v>72</v>
      </c>
      <c r="AH33" s="102">
        <v>18</v>
      </c>
      <c r="AI33" s="102"/>
      <c r="AJ33" s="102"/>
      <c r="AK33" s="102"/>
      <c r="AL33" s="159">
        <v>54</v>
      </c>
      <c r="AM33" s="159"/>
      <c r="AN33" s="159"/>
      <c r="AO33" s="104">
        <f>AF33-AG33</f>
        <v>78</v>
      </c>
      <c r="AP33" s="105">
        <v>1</v>
      </c>
      <c r="AQ33" s="106"/>
      <c r="AR33" s="106">
        <v>1</v>
      </c>
      <c r="AS33" s="107"/>
      <c r="AT33" s="108"/>
      <c r="AU33" s="106">
        <v>1</v>
      </c>
      <c r="AV33" s="106"/>
      <c r="AW33" s="107"/>
      <c r="AX33" s="108">
        <f>SUM(AY33:BA33)</f>
        <v>4</v>
      </c>
      <c r="AY33" s="106">
        <v>1</v>
      </c>
      <c r="AZ33" s="106"/>
      <c r="BA33" s="109">
        <v>3</v>
      </c>
      <c r="BB33" s="110"/>
      <c r="BC33" s="111"/>
      <c r="BD33" s="111"/>
      <c r="BE33" s="112"/>
    </row>
    <row r="34" spans="1:72" s="98" customFormat="1" ht="61.5" customHeight="1" thickBot="1" x14ac:dyDescent="1.05">
      <c r="A34" s="158"/>
      <c r="B34" s="236" t="s">
        <v>89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8"/>
      <c r="AE34" s="101">
        <f>SUM(AE33:AE33)</f>
        <v>5</v>
      </c>
      <c r="AF34" s="102">
        <f>AE34*30</f>
        <v>150</v>
      </c>
      <c r="AG34" s="102">
        <f>SUM(AG33:AG33)</f>
        <v>72</v>
      </c>
      <c r="AH34" s="102">
        <f>SUM(AH33:AH33)</f>
        <v>18</v>
      </c>
      <c r="AI34" s="102"/>
      <c r="AJ34" s="102"/>
      <c r="AK34" s="102"/>
      <c r="AL34" s="102">
        <f>SUM(AL33:AL33)</f>
        <v>54</v>
      </c>
      <c r="AM34" s="159"/>
      <c r="AN34" s="159"/>
      <c r="AO34" s="104">
        <f>SUM(AO33:AO33)</f>
        <v>78</v>
      </c>
      <c r="AP34" s="105">
        <v>1</v>
      </c>
      <c r="AQ34" s="106"/>
      <c r="AR34" s="106">
        <v>1</v>
      </c>
      <c r="AS34" s="107"/>
      <c r="AT34" s="108"/>
      <c r="AU34" s="106">
        <v>1</v>
      </c>
      <c r="AV34" s="106"/>
      <c r="AW34" s="107"/>
      <c r="AX34" s="108">
        <f>SUM(AX33:AX33)</f>
        <v>4</v>
      </c>
      <c r="AY34" s="106">
        <f>SUM(AY33:AY33)</f>
        <v>1</v>
      </c>
      <c r="AZ34" s="106"/>
      <c r="BA34" s="109">
        <f>SUM(BA33:BA33)</f>
        <v>3</v>
      </c>
      <c r="BB34" s="110"/>
      <c r="BC34" s="111"/>
      <c r="BD34" s="111"/>
      <c r="BE34" s="112"/>
    </row>
    <row r="35" spans="1:72" s="98" customFormat="1" ht="71.55" customHeight="1" thickBot="1" x14ac:dyDescent="1">
      <c r="A35" s="158"/>
      <c r="B35" s="263" t="s">
        <v>56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5"/>
    </row>
    <row r="36" spans="1:72" s="98" customFormat="1" ht="106.5" customHeight="1" x14ac:dyDescent="0.95">
      <c r="B36" s="99">
        <v>11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257" t="s">
        <v>99</v>
      </c>
      <c r="U36" s="258"/>
      <c r="V36" s="259"/>
      <c r="W36" s="260" t="s">
        <v>13</v>
      </c>
      <c r="X36" s="261"/>
      <c r="Y36" s="261"/>
      <c r="Z36" s="261"/>
      <c r="AA36" s="261"/>
      <c r="AB36" s="261"/>
      <c r="AC36" s="261"/>
      <c r="AD36" s="262"/>
      <c r="AE36" s="101">
        <v>2</v>
      </c>
      <c r="AF36" s="102">
        <v>60</v>
      </c>
      <c r="AG36" s="102">
        <v>36</v>
      </c>
      <c r="AH36" s="102">
        <v>18</v>
      </c>
      <c r="AI36" s="102"/>
      <c r="AJ36" s="102"/>
      <c r="AK36" s="102"/>
      <c r="AL36" s="159">
        <v>18</v>
      </c>
      <c r="AM36" s="159"/>
      <c r="AN36" s="159"/>
      <c r="AO36" s="104">
        <f>AF36-AG36</f>
        <v>24</v>
      </c>
      <c r="AP36" s="105"/>
      <c r="AQ36" s="106">
        <v>1</v>
      </c>
      <c r="AR36" s="106">
        <v>1</v>
      </c>
      <c r="AS36" s="107"/>
      <c r="AT36" s="108"/>
      <c r="AU36" s="106"/>
      <c r="AV36" s="106"/>
      <c r="AW36" s="107"/>
      <c r="AX36" s="110">
        <v>2</v>
      </c>
      <c r="AY36" s="111">
        <v>1</v>
      </c>
      <c r="AZ36" s="111">
        <v>1</v>
      </c>
      <c r="BA36" s="161"/>
      <c r="BB36" s="110"/>
      <c r="BC36" s="111"/>
      <c r="BD36" s="111"/>
      <c r="BE36" s="161"/>
    </row>
    <row r="37" spans="1:72" s="98" customFormat="1" ht="106.5" customHeight="1" x14ac:dyDescent="0.95">
      <c r="B37" s="127">
        <v>12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230" t="s">
        <v>105</v>
      </c>
      <c r="U37" s="231"/>
      <c r="V37" s="232"/>
      <c r="W37" s="233" t="s">
        <v>84</v>
      </c>
      <c r="X37" s="234"/>
      <c r="Y37" s="234"/>
      <c r="Z37" s="234"/>
      <c r="AA37" s="234"/>
      <c r="AB37" s="234"/>
      <c r="AC37" s="234"/>
      <c r="AD37" s="235"/>
      <c r="AE37" s="115">
        <v>2</v>
      </c>
      <c r="AF37" s="116">
        <v>60</v>
      </c>
      <c r="AG37" s="116"/>
      <c r="AH37" s="116"/>
      <c r="AI37" s="116"/>
      <c r="AJ37" s="116"/>
      <c r="AK37" s="116"/>
      <c r="AL37" s="162"/>
      <c r="AM37" s="162"/>
      <c r="AN37" s="162"/>
      <c r="AO37" s="118"/>
      <c r="AP37" s="119"/>
      <c r="AQ37" s="120"/>
      <c r="AR37" s="120"/>
      <c r="AS37" s="121"/>
      <c r="AT37" s="122"/>
      <c r="AU37" s="120"/>
      <c r="AV37" s="120"/>
      <c r="AW37" s="121"/>
      <c r="AX37" s="122"/>
      <c r="AY37" s="120"/>
      <c r="AZ37" s="120"/>
      <c r="BA37" s="129"/>
      <c r="BB37" s="123"/>
      <c r="BC37" s="124"/>
      <c r="BD37" s="124"/>
      <c r="BE37" s="126"/>
    </row>
    <row r="38" spans="1:72" s="98" customFormat="1" ht="108" customHeight="1" x14ac:dyDescent="0.95">
      <c r="B38" s="127">
        <v>13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230" t="s">
        <v>85</v>
      </c>
      <c r="U38" s="231"/>
      <c r="V38" s="232"/>
      <c r="W38" s="233" t="s">
        <v>51</v>
      </c>
      <c r="X38" s="234"/>
      <c r="Y38" s="234"/>
      <c r="Z38" s="234"/>
      <c r="AA38" s="234"/>
      <c r="AB38" s="234"/>
      <c r="AC38" s="234"/>
      <c r="AD38" s="235"/>
      <c r="AE38" s="115">
        <v>3</v>
      </c>
      <c r="AF38" s="116">
        <v>90</v>
      </c>
      <c r="AG38" s="116">
        <v>54</v>
      </c>
      <c r="AH38" s="116">
        <v>18</v>
      </c>
      <c r="AI38" s="116"/>
      <c r="AJ38" s="116"/>
      <c r="AK38" s="116"/>
      <c r="AL38" s="162">
        <v>36</v>
      </c>
      <c r="AM38" s="162"/>
      <c r="AN38" s="162"/>
      <c r="AO38" s="118">
        <f>AF38-AG38</f>
        <v>36</v>
      </c>
      <c r="AP38" s="119"/>
      <c r="AQ38" s="120">
        <v>2</v>
      </c>
      <c r="AR38" s="120">
        <v>2</v>
      </c>
      <c r="AS38" s="121"/>
      <c r="AT38" s="122"/>
      <c r="AU38" s="120">
        <v>2</v>
      </c>
      <c r="AV38" s="120"/>
      <c r="AW38" s="121"/>
      <c r="AX38" s="122"/>
      <c r="AY38" s="120"/>
      <c r="AZ38" s="120"/>
      <c r="BA38" s="129"/>
      <c r="BB38" s="123">
        <v>3</v>
      </c>
      <c r="BC38" s="124">
        <v>1</v>
      </c>
      <c r="BD38" s="124"/>
      <c r="BE38" s="126">
        <v>2</v>
      </c>
    </row>
    <row r="39" spans="1:72" s="98" customFormat="1" ht="178.8" customHeight="1" thickBot="1" x14ac:dyDescent="1">
      <c r="B39" s="144">
        <v>14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224" t="s">
        <v>86</v>
      </c>
      <c r="U39" s="225"/>
      <c r="V39" s="226"/>
      <c r="W39" s="227" t="s">
        <v>83</v>
      </c>
      <c r="X39" s="228"/>
      <c r="Y39" s="228"/>
      <c r="Z39" s="228"/>
      <c r="AA39" s="228"/>
      <c r="AB39" s="228"/>
      <c r="AC39" s="228"/>
      <c r="AD39" s="229"/>
      <c r="AE39" s="146">
        <v>3</v>
      </c>
      <c r="AF39" s="147">
        <f>AE39*30</f>
        <v>90</v>
      </c>
      <c r="AG39" s="147">
        <v>54</v>
      </c>
      <c r="AH39" s="147">
        <v>18</v>
      </c>
      <c r="AI39" s="147"/>
      <c r="AJ39" s="147"/>
      <c r="AK39" s="147"/>
      <c r="AL39" s="148">
        <v>36</v>
      </c>
      <c r="AM39" s="148"/>
      <c r="AN39" s="148"/>
      <c r="AO39" s="149">
        <f>AF39-AG39</f>
        <v>36</v>
      </c>
      <c r="AP39" s="150"/>
      <c r="AQ39" s="151">
        <v>2</v>
      </c>
      <c r="AR39" s="151">
        <v>2</v>
      </c>
      <c r="AS39" s="152"/>
      <c r="AT39" s="153"/>
      <c r="AU39" s="151"/>
      <c r="AV39" s="151"/>
      <c r="AW39" s="152"/>
      <c r="AX39" s="153"/>
      <c r="AY39" s="151"/>
      <c r="AZ39" s="151"/>
      <c r="BA39" s="154"/>
      <c r="BB39" s="155">
        <v>3</v>
      </c>
      <c r="BC39" s="156">
        <v>1</v>
      </c>
      <c r="BD39" s="156"/>
      <c r="BE39" s="163">
        <v>2</v>
      </c>
    </row>
    <row r="40" spans="1:72" s="98" customFormat="1" ht="67.95" customHeight="1" thickBot="1" x14ac:dyDescent="1">
      <c r="A40" s="158"/>
      <c r="B40" s="236" t="s">
        <v>90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8"/>
      <c r="AE40" s="197">
        <f>AE36+AE38+AE39</f>
        <v>8</v>
      </c>
      <c r="AF40" s="198">
        <f>AF36+AF38+AF39</f>
        <v>240</v>
      </c>
      <c r="AG40" s="198">
        <f>AG36+AG38+AG39</f>
        <v>144</v>
      </c>
      <c r="AH40" s="198">
        <f>AH36+AH38+AH39</f>
        <v>54</v>
      </c>
      <c r="AI40" s="198"/>
      <c r="AJ40" s="198"/>
      <c r="AK40" s="198"/>
      <c r="AL40" s="198">
        <f>AL36+AL38+AL39</f>
        <v>90</v>
      </c>
      <c r="AM40" s="198"/>
      <c r="AN40" s="199"/>
      <c r="AO40" s="205">
        <f>AO36+AO38+AO39</f>
        <v>96</v>
      </c>
      <c r="AP40" s="105"/>
      <c r="AQ40" s="106">
        <v>3</v>
      </c>
      <c r="AR40" s="106">
        <v>3</v>
      </c>
      <c r="AS40" s="107"/>
      <c r="AT40" s="108"/>
      <c r="AU40" s="106">
        <v>1</v>
      </c>
      <c r="AV40" s="106"/>
      <c r="AW40" s="107"/>
      <c r="AX40" s="200">
        <f>SUM(AX36:AX39)</f>
        <v>2</v>
      </c>
      <c r="AY40" s="201">
        <f>SUM(AY36:AY39)</f>
        <v>1</v>
      </c>
      <c r="AZ40" s="201">
        <f>SUM(AZ36:AZ39)</f>
        <v>1</v>
      </c>
      <c r="BA40" s="202"/>
      <c r="BB40" s="200">
        <f>SUM(BB36:BB39)</f>
        <v>6</v>
      </c>
      <c r="BC40" s="201">
        <f>SUM(BC36:BC39)</f>
        <v>2</v>
      </c>
      <c r="BD40" s="201"/>
      <c r="BE40" s="202">
        <f>SUM(BE36:BE39)</f>
        <v>4</v>
      </c>
      <c r="BT40" s="98" t="s">
        <v>41</v>
      </c>
    </row>
    <row r="41" spans="1:72" s="98" customFormat="1" ht="73.95" customHeight="1" thickBot="1" x14ac:dyDescent="1">
      <c r="A41" s="158"/>
      <c r="B41" s="263" t="s">
        <v>57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5"/>
    </row>
    <row r="42" spans="1:72" s="98" customFormat="1" ht="130.19999999999999" customHeight="1" x14ac:dyDescent="1">
      <c r="B42" s="127">
        <v>15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258" t="s">
        <v>130</v>
      </c>
      <c r="U42" s="258"/>
      <c r="V42" s="259"/>
      <c r="W42" s="260" t="s">
        <v>58</v>
      </c>
      <c r="X42" s="261"/>
      <c r="Y42" s="261"/>
      <c r="Z42" s="261"/>
      <c r="AA42" s="261"/>
      <c r="AB42" s="261"/>
      <c r="AC42" s="261"/>
      <c r="AD42" s="262"/>
      <c r="AE42" s="101">
        <v>2</v>
      </c>
      <c r="AF42" s="102">
        <f>AE42*30</f>
        <v>60</v>
      </c>
      <c r="AG42" s="102"/>
      <c r="AH42" s="102"/>
      <c r="AI42" s="102"/>
      <c r="AJ42" s="102"/>
      <c r="AK42" s="102"/>
      <c r="AL42" s="102"/>
      <c r="AM42" s="102"/>
      <c r="AN42" s="103"/>
      <c r="AO42" s="104"/>
      <c r="AP42" s="108"/>
      <c r="AQ42" s="106">
        <v>1</v>
      </c>
      <c r="AR42" s="106"/>
      <c r="AS42" s="107"/>
      <c r="AT42" s="108"/>
      <c r="AU42" s="106"/>
      <c r="AV42" s="106"/>
      <c r="AW42" s="107"/>
      <c r="AX42" s="108"/>
      <c r="AY42" s="106"/>
      <c r="AZ42" s="106"/>
      <c r="BA42" s="109"/>
      <c r="BB42" s="110"/>
      <c r="BC42" s="111"/>
      <c r="BD42" s="111"/>
      <c r="BE42" s="112"/>
    </row>
    <row r="43" spans="1:72" s="98" customFormat="1" ht="129" customHeight="1" x14ac:dyDescent="1">
      <c r="B43" s="113">
        <v>16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231" t="s">
        <v>136</v>
      </c>
      <c r="U43" s="231"/>
      <c r="V43" s="232"/>
      <c r="W43" s="233" t="s">
        <v>59</v>
      </c>
      <c r="X43" s="234"/>
      <c r="Y43" s="234"/>
      <c r="Z43" s="234"/>
      <c r="AA43" s="234"/>
      <c r="AB43" s="234"/>
      <c r="AC43" s="234"/>
      <c r="AD43" s="235"/>
      <c r="AE43" s="115">
        <v>2</v>
      </c>
      <c r="AF43" s="116">
        <f>AE43*30</f>
        <v>60</v>
      </c>
      <c r="AG43" s="116"/>
      <c r="AH43" s="116"/>
      <c r="AI43" s="116"/>
      <c r="AJ43" s="116"/>
      <c r="AK43" s="116"/>
      <c r="AL43" s="116"/>
      <c r="AM43" s="116"/>
      <c r="AN43" s="117"/>
      <c r="AO43" s="118"/>
      <c r="AP43" s="122"/>
      <c r="AQ43" s="120">
        <v>2</v>
      </c>
      <c r="AR43" s="120"/>
      <c r="AS43" s="121"/>
      <c r="AT43" s="122"/>
      <c r="AU43" s="120"/>
      <c r="AV43" s="120"/>
      <c r="AW43" s="121"/>
      <c r="AX43" s="122"/>
      <c r="AY43" s="120"/>
      <c r="AZ43" s="120"/>
      <c r="BA43" s="120"/>
      <c r="BB43" s="123"/>
      <c r="BC43" s="124"/>
      <c r="BD43" s="124"/>
      <c r="BE43" s="125"/>
      <c r="BF43" s="98" t="s">
        <v>41</v>
      </c>
    </row>
    <row r="44" spans="1:72" s="98" customFormat="1" ht="179.4" customHeight="1" thickBot="1" x14ac:dyDescent="1.05">
      <c r="B44" s="131">
        <v>17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251" t="s">
        <v>60</v>
      </c>
      <c r="U44" s="252"/>
      <c r="V44" s="253"/>
      <c r="W44" s="254" t="s">
        <v>61</v>
      </c>
      <c r="X44" s="255"/>
      <c r="Y44" s="255"/>
      <c r="Z44" s="255"/>
      <c r="AA44" s="255"/>
      <c r="AB44" s="255"/>
      <c r="AC44" s="255"/>
      <c r="AD44" s="256"/>
      <c r="AE44" s="132">
        <v>3</v>
      </c>
      <c r="AF44" s="133">
        <f>AE44*30</f>
        <v>90</v>
      </c>
      <c r="AG44" s="133">
        <f>AH44+AJ44+AL44</f>
        <v>72</v>
      </c>
      <c r="AH44" s="133"/>
      <c r="AI44" s="133"/>
      <c r="AJ44" s="133">
        <v>72</v>
      </c>
      <c r="AK44" s="133"/>
      <c r="AL44" s="133"/>
      <c r="AM44" s="133"/>
      <c r="AN44" s="134"/>
      <c r="AO44" s="135">
        <f>AF44-AG44</f>
        <v>18</v>
      </c>
      <c r="AP44" s="139"/>
      <c r="AQ44" s="137">
        <v>2</v>
      </c>
      <c r="AR44" s="137">
        <v>1</v>
      </c>
      <c r="AS44" s="138"/>
      <c r="AT44" s="139"/>
      <c r="AU44" s="137"/>
      <c r="AV44" s="137"/>
      <c r="AW44" s="138"/>
      <c r="AX44" s="139">
        <f>SUM(AY44:BA44)</f>
        <v>2</v>
      </c>
      <c r="AY44" s="137"/>
      <c r="AZ44" s="137">
        <v>2</v>
      </c>
      <c r="BA44" s="164"/>
      <c r="BB44" s="140">
        <f>SUM(BC44:BE44)</f>
        <v>2</v>
      </c>
      <c r="BC44" s="141"/>
      <c r="BD44" s="141">
        <v>2</v>
      </c>
      <c r="BE44" s="165"/>
      <c r="BH44" s="98" t="s">
        <v>41</v>
      </c>
    </row>
    <row r="45" spans="1:72" s="207" customFormat="1" ht="66" customHeight="1" thickBot="1" x14ac:dyDescent="1.05">
      <c r="A45" s="206"/>
      <c r="B45" s="236" t="s">
        <v>91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8"/>
      <c r="AE45" s="197">
        <f>AE44</f>
        <v>3</v>
      </c>
      <c r="AF45" s="198">
        <f>AF44</f>
        <v>90</v>
      </c>
      <c r="AG45" s="198">
        <f>AG44</f>
        <v>72</v>
      </c>
      <c r="AH45" s="198"/>
      <c r="AI45" s="198"/>
      <c r="AJ45" s="198">
        <f>AJ44</f>
        <v>72</v>
      </c>
      <c r="AK45" s="198"/>
      <c r="AL45" s="198"/>
      <c r="AM45" s="198"/>
      <c r="AN45" s="199"/>
      <c r="AO45" s="197">
        <f>AO44</f>
        <v>18</v>
      </c>
      <c r="AP45" s="200"/>
      <c r="AQ45" s="201">
        <v>3</v>
      </c>
      <c r="AR45" s="201">
        <v>1</v>
      </c>
      <c r="AS45" s="202"/>
      <c r="AT45" s="200"/>
      <c r="AU45" s="201"/>
      <c r="AV45" s="201"/>
      <c r="AW45" s="202"/>
      <c r="AX45" s="200">
        <f t="shared" ref="AX45:BD45" si="9">SUM(AX42:AX44)</f>
        <v>2</v>
      </c>
      <c r="AY45" s="201"/>
      <c r="AZ45" s="201">
        <f t="shared" si="9"/>
        <v>2</v>
      </c>
      <c r="BA45" s="202"/>
      <c r="BB45" s="200">
        <f t="shared" si="9"/>
        <v>2</v>
      </c>
      <c r="BC45" s="201"/>
      <c r="BD45" s="201">
        <f t="shared" si="9"/>
        <v>2</v>
      </c>
      <c r="BE45" s="202"/>
      <c r="BF45" s="207" t="s">
        <v>41</v>
      </c>
      <c r="BO45" s="208"/>
    </row>
    <row r="46" spans="1:72" s="98" customFormat="1" ht="67.95" customHeight="1" thickBot="1" x14ac:dyDescent="1">
      <c r="A46" s="158"/>
      <c r="B46" s="236" t="s">
        <v>62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8"/>
      <c r="AE46" s="197">
        <f t="shared" ref="AE46:AR46" si="10">AE45+AE40+AE34+AE31</f>
        <v>41</v>
      </c>
      <c r="AF46" s="198">
        <f t="shared" si="10"/>
        <v>1230</v>
      </c>
      <c r="AG46" s="198">
        <f t="shared" si="10"/>
        <v>657</v>
      </c>
      <c r="AH46" s="198">
        <f t="shared" si="10"/>
        <v>225</v>
      </c>
      <c r="AI46" s="198">
        <f t="shared" si="10"/>
        <v>20</v>
      </c>
      <c r="AJ46" s="198">
        <f t="shared" si="10"/>
        <v>198</v>
      </c>
      <c r="AK46" s="198">
        <f t="shared" si="10"/>
        <v>10</v>
      </c>
      <c r="AL46" s="198">
        <f t="shared" si="10"/>
        <v>234</v>
      </c>
      <c r="AM46" s="198">
        <f t="shared" si="10"/>
        <v>20</v>
      </c>
      <c r="AN46" s="199">
        <f t="shared" si="10"/>
        <v>40</v>
      </c>
      <c r="AO46" s="197">
        <f t="shared" si="10"/>
        <v>573</v>
      </c>
      <c r="AP46" s="197">
        <f t="shared" si="10"/>
        <v>7</v>
      </c>
      <c r="AQ46" s="198">
        <f t="shared" si="10"/>
        <v>7</v>
      </c>
      <c r="AR46" s="198">
        <f t="shared" si="10"/>
        <v>10</v>
      </c>
      <c r="AS46" s="199"/>
      <c r="AT46" s="197"/>
      <c r="AU46" s="198">
        <f>AU45+AU40+AU34+AU31</f>
        <v>6</v>
      </c>
      <c r="AV46" s="198"/>
      <c r="AW46" s="199"/>
      <c r="AX46" s="209">
        <f t="shared" ref="AX46:BE46" si="11">AX45+AX40+AX34+AX31</f>
        <v>16</v>
      </c>
      <c r="AY46" s="198">
        <f t="shared" si="11"/>
        <v>5</v>
      </c>
      <c r="AZ46" s="198">
        <f t="shared" si="11"/>
        <v>6</v>
      </c>
      <c r="BA46" s="198">
        <f t="shared" si="11"/>
        <v>5</v>
      </c>
      <c r="BB46" s="198">
        <f t="shared" si="11"/>
        <v>20.5</v>
      </c>
      <c r="BC46" s="198">
        <f t="shared" si="11"/>
        <v>7.5</v>
      </c>
      <c r="BD46" s="198">
        <f t="shared" si="11"/>
        <v>6</v>
      </c>
      <c r="BE46" s="198">
        <f t="shared" si="11"/>
        <v>7</v>
      </c>
      <c r="BH46" s="98" t="s">
        <v>41</v>
      </c>
      <c r="BI46" s="98" t="s">
        <v>41</v>
      </c>
    </row>
    <row r="47" spans="1:72" s="98" customFormat="1" ht="63.45" customHeight="1" thickBot="1" x14ac:dyDescent="1">
      <c r="A47" s="158"/>
      <c r="B47" s="313" t="s">
        <v>63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5"/>
      <c r="BH47" s="98" t="s">
        <v>41</v>
      </c>
    </row>
    <row r="48" spans="1:72" s="98" customFormat="1" ht="69.45" customHeight="1" thickBot="1" x14ac:dyDescent="1">
      <c r="A48" s="158"/>
      <c r="B48" s="266" t="s">
        <v>106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8"/>
    </row>
    <row r="49" spans="1:67" s="98" customFormat="1" ht="119.4" customHeight="1" x14ac:dyDescent="0.95">
      <c r="B49" s="99">
        <v>18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257" t="s">
        <v>107</v>
      </c>
      <c r="U49" s="258"/>
      <c r="V49" s="259"/>
      <c r="W49" s="260" t="s">
        <v>13</v>
      </c>
      <c r="X49" s="261"/>
      <c r="Y49" s="261"/>
      <c r="Z49" s="261"/>
      <c r="AA49" s="261"/>
      <c r="AB49" s="261"/>
      <c r="AC49" s="261"/>
      <c r="AD49" s="262"/>
      <c r="AE49" s="101">
        <v>3</v>
      </c>
      <c r="AF49" s="102">
        <f>AE49*30</f>
        <v>90</v>
      </c>
      <c r="AG49" s="102">
        <f>AH49+AJ49+AL49</f>
        <v>54</v>
      </c>
      <c r="AH49" s="102">
        <v>36</v>
      </c>
      <c r="AI49" s="102"/>
      <c r="AJ49" s="102">
        <v>18</v>
      </c>
      <c r="AK49" s="102"/>
      <c r="AL49" s="102"/>
      <c r="AM49" s="102"/>
      <c r="AN49" s="103"/>
      <c r="AO49" s="104">
        <f>AF49-AG49</f>
        <v>36</v>
      </c>
      <c r="AP49" s="105"/>
      <c r="AQ49" s="106">
        <v>1</v>
      </c>
      <c r="AR49" s="106">
        <v>1</v>
      </c>
      <c r="AS49" s="107"/>
      <c r="AT49" s="108"/>
      <c r="AU49" s="106"/>
      <c r="AV49" s="106"/>
      <c r="AW49" s="107">
        <v>1</v>
      </c>
      <c r="AX49" s="108">
        <f>SUM(AY49:BA49)</f>
        <v>3</v>
      </c>
      <c r="AY49" s="106">
        <v>2</v>
      </c>
      <c r="AZ49" s="106">
        <v>1</v>
      </c>
      <c r="BA49" s="106"/>
      <c r="BB49" s="110"/>
      <c r="BC49" s="111"/>
      <c r="BD49" s="111"/>
      <c r="BE49" s="161"/>
    </row>
    <row r="50" spans="1:67" s="98" customFormat="1" ht="124.2" customHeight="1" x14ac:dyDescent="0.95">
      <c r="B50" s="127">
        <v>19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230" t="s">
        <v>109</v>
      </c>
      <c r="U50" s="231"/>
      <c r="V50" s="232"/>
      <c r="W50" s="233" t="s">
        <v>13</v>
      </c>
      <c r="X50" s="234"/>
      <c r="Y50" s="234"/>
      <c r="Z50" s="234"/>
      <c r="AA50" s="234"/>
      <c r="AB50" s="234"/>
      <c r="AC50" s="234"/>
      <c r="AD50" s="235"/>
      <c r="AE50" s="115">
        <v>6</v>
      </c>
      <c r="AF50" s="116">
        <f>AE50*30</f>
        <v>180</v>
      </c>
      <c r="AG50" s="116">
        <f>AH50+AJ50+AL50</f>
        <v>90</v>
      </c>
      <c r="AH50" s="116">
        <v>27</v>
      </c>
      <c r="AI50" s="116"/>
      <c r="AJ50" s="116">
        <v>27</v>
      </c>
      <c r="AK50" s="116"/>
      <c r="AL50" s="116">
        <v>36</v>
      </c>
      <c r="AM50" s="116"/>
      <c r="AN50" s="117"/>
      <c r="AO50" s="118">
        <f>AF50-AG50</f>
        <v>90</v>
      </c>
      <c r="AP50" s="119">
        <v>1</v>
      </c>
      <c r="AQ50" s="120"/>
      <c r="AR50" s="120"/>
      <c r="AS50" s="121"/>
      <c r="AT50" s="122"/>
      <c r="AU50" s="120"/>
      <c r="AV50" s="120"/>
      <c r="AW50" s="121"/>
      <c r="AX50" s="122">
        <f>SUM(AY50:BA50)</f>
        <v>5</v>
      </c>
      <c r="AY50" s="120">
        <v>1.5</v>
      </c>
      <c r="AZ50" s="120">
        <v>1.5</v>
      </c>
      <c r="BA50" s="120">
        <v>2</v>
      </c>
      <c r="BB50" s="123"/>
      <c r="BC50" s="124"/>
      <c r="BD50" s="124"/>
      <c r="BE50" s="126"/>
    </row>
    <row r="51" spans="1:67" s="98" customFormat="1" ht="136.19999999999999" customHeight="1" x14ac:dyDescent="0.95">
      <c r="B51" s="131">
        <v>20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245" t="s">
        <v>133</v>
      </c>
      <c r="U51" s="246"/>
      <c r="V51" s="247"/>
      <c r="W51" s="248" t="s">
        <v>13</v>
      </c>
      <c r="X51" s="249"/>
      <c r="Y51" s="249"/>
      <c r="Z51" s="249"/>
      <c r="AA51" s="249"/>
      <c r="AB51" s="249"/>
      <c r="AC51" s="249"/>
      <c r="AD51" s="250"/>
      <c r="AE51" s="166">
        <v>1.5</v>
      </c>
      <c r="AF51" s="167">
        <f>AE51*30</f>
        <v>45</v>
      </c>
      <c r="AG51" s="167"/>
      <c r="AH51" s="167"/>
      <c r="AI51" s="167"/>
      <c r="AJ51" s="167"/>
      <c r="AK51" s="167"/>
      <c r="AL51" s="167"/>
      <c r="AM51" s="167"/>
      <c r="AN51" s="168"/>
      <c r="AO51" s="169">
        <f>AF51-AG51</f>
        <v>45</v>
      </c>
      <c r="AP51" s="170"/>
      <c r="AQ51" s="171"/>
      <c r="AR51" s="171"/>
      <c r="AS51" s="172">
        <v>1</v>
      </c>
      <c r="AT51" s="173"/>
      <c r="AU51" s="171"/>
      <c r="AV51" s="171"/>
      <c r="AW51" s="172"/>
      <c r="AX51" s="173"/>
      <c r="AY51" s="171"/>
      <c r="AZ51" s="171"/>
      <c r="BA51" s="171"/>
      <c r="BB51" s="174"/>
      <c r="BC51" s="175"/>
      <c r="BD51" s="175"/>
      <c r="BE51" s="176"/>
    </row>
    <row r="52" spans="1:67" s="98" customFormat="1" ht="126.6" customHeight="1" thickBot="1" x14ac:dyDescent="1">
      <c r="B52" s="127">
        <v>19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230" t="s">
        <v>131</v>
      </c>
      <c r="U52" s="231"/>
      <c r="V52" s="232"/>
      <c r="W52" s="233" t="s">
        <v>13</v>
      </c>
      <c r="X52" s="234"/>
      <c r="Y52" s="234"/>
      <c r="Z52" s="234"/>
      <c r="AA52" s="234"/>
      <c r="AB52" s="234"/>
      <c r="AC52" s="234"/>
      <c r="AD52" s="235"/>
      <c r="AE52" s="115">
        <v>2</v>
      </c>
      <c r="AF52" s="116">
        <f>AE52*30</f>
        <v>60</v>
      </c>
      <c r="AG52" s="116">
        <f>AH52+AJ52+AL52</f>
        <v>36</v>
      </c>
      <c r="AH52" s="116">
        <v>36</v>
      </c>
      <c r="AI52" s="116"/>
      <c r="AJ52" s="116"/>
      <c r="AK52" s="116"/>
      <c r="AL52" s="116"/>
      <c r="AM52" s="116"/>
      <c r="AN52" s="117"/>
      <c r="AO52" s="118">
        <f>AF52-AG52</f>
        <v>24</v>
      </c>
      <c r="AP52" s="119"/>
      <c r="AQ52" s="120">
        <v>2</v>
      </c>
      <c r="AR52" s="120">
        <v>2</v>
      </c>
      <c r="AS52" s="121"/>
      <c r="AT52" s="122"/>
      <c r="AU52" s="120"/>
      <c r="AV52" s="120"/>
      <c r="AW52" s="121"/>
      <c r="AX52" s="122"/>
      <c r="AY52" s="120"/>
      <c r="AZ52" s="120"/>
      <c r="BA52" s="120"/>
      <c r="BB52" s="123">
        <f>SUM(BC52:BE52)</f>
        <v>2</v>
      </c>
      <c r="BC52" s="124">
        <v>2</v>
      </c>
      <c r="BD52" s="124"/>
      <c r="BE52" s="126"/>
    </row>
    <row r="53" spans="1:67" s="207" customFormat="1" ht="66" customHeight="1" thickBot="1" x14ac:dyDescent="1.05">
      <c r="A53" s="206"/>
      <c r="B53" s="236" t="s">
        <v>114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8"/>
      <c r="AE53" s="197">
        <f t="shared" ref="AE53:AO53" si="12">SUM(AE49:AE52)</f>
        <v>12.5</v>
      </c>
      <c r="AF53" s="197">
        <f t="shared" si="12"/>
        <v>375</v>
      </c>
      <c r="AG53" s="197">
        <f t="shared" si="12"/>
        <v>180</v>
      </c>
      <c r="AH53" s="197">
        <f t="shared" si="12"/>
        <v>99</v>
      </c>
      <c r="AI53" s="197"/>
      <c r="AJ53" s="197">
        <f t="shared" si="12"/>
        <v>45</v>
      </c>
      <c r="AK53" s="197"/>
      <c r="AL53" s="197">
        <f t="shared" si="12"/>
        <v>36</v>
      </c>
      <c r="AM53" s="197"/>
      <c r="AN53" s="197"/>
      <c r="AO53" s="197">
        <f t="shared" si="12"/>
        <v>195</v>
      </c>
      <c r="AP53" s="200">
        <v>1</v>
      </c>
      <c r="AQ53" s="201">
        <v>2</v>
      </c>
      <c r="AR53" s="201">
        <v>3</v>
      </c>
      <c r="AS53" s="202">
        <v>1</v>
      </c>
      <c r="AT53" s="200"/>
      <c r="AU53" s="201"/>
      <c r="AV53" s="201"/>
      <c r="AW53" s="202">
        <v>1</v>
      </c>
      <c r="AX53" s="200">
        <f t="shared" ref="AX53:BC53" si="13">SUM(AX49:AX52)</f>
        <v>8</v>
      </c>
      <c r="AY53" s="201">
        <f t="shared" si="13"/>
        <v>3.5</v>
      </c>
      <c r="AZ53" s="201">
        <f t="shared" si="13"/>
        <v>2.5</v>
      </c>
      <c r="BA53" s="202">
        <f t="shared" si="13"/>
        <v>2</v>
      </c>
      <c r="BB53" s="200">
        <f t="shared" si="13"/>
        <v>2</v>
      </c>
      <c r="BC53" s="201">
        <f t="shared" si="13"/>
        <v>2</v>
      </c>
      <c r="BD53" s="201"/>
      <c r="BE53" s="202"/>
      <c r="BF53" s="207" t="s">
        <v>41</v>
      </c>
      <c r="BO53" s="208"/>
    </row>
    <row r="54" spans="1:67" s="98" customFormat="1" ht="69.45" customHeight="1" thickBot="1" x14ac:dyDescent="1">
      <c r="A54" s="158"/>
      <c r="B54" s="266" t="s">
        <v>87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8"/>
    </row>
    <row r="55" spans="1:67" s="98" customFormat="1" ht="119.4" customHeight="1" x14ac:dyDescent="0.95">
      <c r="B55" s="99">
        <v>21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257" t="s">
        <v>100</v>
      </c>
      <c r="U55" s="258"/>
      <c r="V55" s="259"/>
      <c r="W55" s="260" t="s">
        <v>13</v>
      </c>
      <c r="X55" s="261"/>
      <c r="Y55" s="261"/>
      <c r="Z55" s="261"/>
      <c r="AA55" s="261"/>
      <c r="AB55" s="261"/>
      <c r="AC55" s="261"/>
      <c r="AD55" s="262"/>
      <c r="AE55" s="101">
        <v>2</v>
      </c>
      <c r="AF55" s="102">
        <f>AE55*30</f>
        <v>60</v>
      </c>
      <c r="AG55" s="102">
        <f>AH55+AJ55+AL55</f>
        <v>36</v>
      </c>
      <c r="AH55" s="102">
        <v>27</v>
      </c>
      <c r="AI55" s="102"/>
      <c r="AJ55" s="102">
        <v>9</v>
      </c>
      <c r="AK55" s="102"/>
      <c r="AL55" s="102"/>
      <c r="AM55" s="102"/>
      <c r="AN55" s="103"/>
      <c r="AO55" s="104">
        <f>AF55-AG55</f>
        <v>24</v>
      </c>
      <c r="AP55" s="105"/>
      <c r="AQ55" s="106">
        <v>1</v>
      </c>
      <c r="AR55" s="106">
        <v>1</v>
      </c>
      <c r="AS55" s="107"/>
      <c r="AT55" s="108"/>
      <c r="AU55" s="106">
        <v>1</v>
      </c>
      <c r="AV55" s="106"/>
      <c r="AW55" s="107"/>
      <c r="AX55" s="108">
        <f>SUM(AY55:BA55)</f>
        <v>2</v>
      </c>
      <c r="AY55" s="106">
        <v>1.5</v>
      </c>
      <c r="AZ55" s="106">
        <v>0.5</v>
      </c>
      <c r="BA55" s="106"/>
      <c r="BB55" s="110"/>
      <c r="BC55" s="111"/>
      <c r="BD55" s="111"/>
      <c r="BE55" s="111"/>
      <c r="BF55" s="98" t="s">
        <v>41</v>
      </c>
    </row>
    <row r="56" spans="1:67" s="98" customFormat="1" ht="136.19999999999999" customHeight="1" thickBot="1" x14ac:dyDescent="1">
      <c r="B56" s="144">
        <v>22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224" t="s">
        <v>112</v>
      </c>
      <c r="U56" s="225"/>
      <c r="V56" s="226"/>
      <c r="W56" s="227" t="s">
        <v>13</v>
      </c>
      <c r="X56" s="228"/>
      <c r="Y56" s="228"/>
      <c r="Z56" s="228"/>
      <c r="AA56" s="228"/>
      <c r="AB56" s="228"/>
      <c r="AC56" s="228"/>
      <c r="AD56" s="229"/>
      <c r="AE56" s="146">
        <v>4.5</v>
      </c>
      <c r="AF56" s="147">
        <f>AE56*30</f>
        <v>135</v>
      </c>
      <c r="AG56" s="147">
        <f>AH56+AJ56+AL56</f>
        <v>81</v>
      </c>
      <c r="AH56" s="147">
        <v>36</v>
      </c>
      <c r="AI56" s="147"/>
      <c r="AJ56" s="147">
        <v>9</v>
      </c>
      <c r="AK56" s="147"/>
      <c r="AL56" s="147">
        <v>36</v>
      </c>
      <c r="AM56" s="147"/>
      <c r="AN56" s="117"/>
      <c r="AO56" s="149">
        <f>AF56-AG56</f>
        <v>54</v>
      </c>
      <c r="AP56" s="150"/>
      <c r="AQ56" s="151">
        <v>2</v>
      </c>
      <c r="AR56" s="151">
        <v>2</v>
      </c>
      <c r="AS56" s="152"/>
      <c r="AT56" s="153"/>
      <c r="AU56" s="151"/>
      <c r="AV56" s="151"/>
      <c r="AW56" s="152"/>
      <c r="AX56" s="153"/>
      <c r="AY56" s="151"/>
      <c r="AZ56" s="151"/>
      <c r="BA56" s="151"/>
      <c r="BB56" s="153">
        <f>SUM(BC56:BE56)</f>
        <v>4.5</v>
      </c>
      <c r="BC56" s="151">
        <v>2</v>
      </c>
      <c r="BD56" s="151">
        <v>0.5</v>
      </c>
      <c r="BE56" s="151">
        <v>2</v>
      </c>
      <c r="BF56" s="98" t="s">
        <v>41</v>
      </c>
    </row>
    <row r="57" spans="1:67" s="98" customFormat="1" ht="67.95" customHeight="1" thickBot="1" x14ac:dyDescent="1">
      <c r="A57" s="158"/>
      <c r="B57" s="239" t="s">
        <v>88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1"/>
      <c r="AE57" s="197">
        <f t="shared" ref="AE57:AO57" si="14">SUM(AE55:AE56)</f>
        <v>6.5</v>
      </c>
      <c r="AF57" s="198">
        <f t="shared" si="14"/>
        <v>195</v>
      </c>
      <c r="AG57" s="198">
        <f t="shared" si="14"/>
        <v>117</v>
      </c>
      <c r="AH57" s="198">
        <f t="shared" si="14"/>
        <v>63</v>
      </c>
      <c r="AI57" s="198"/>
      <c r="AJ57" s="198">
        <f t="shared" si="14"/>
        <v>18</v>
      </c>
      <c r="AK57" s="198"/>
      <c r="AL57" s="198">
        <f t="shared" si="14"/>
        <v>36</v>
      </c>
      <c r="AM57" s="198"/>
      <c r="AN57" s="199"/>
      <c r="AO57" s="210">
        <f t="shared" si="14"/>
        <v>78</v>
      </c>
      <c r="AP57" s="200"/>
      <c r="AQ57" s="201">
        <v>2</v>
      </c>
      <c r="AR57" s="201">
        <v>2</v>
      </c>
      <c r="AS57" s="202"/>
      <c r="AT57" s="200"/>
      <c r="AU57" s="201">
        <v>1</v>
      </c>
      <c r="AV57" s="201"/>
      <c r="AW57" s="202"/>
      <c r="AX57" s="200">
        <f>SUM(AX55:AX56)</f>
        <v>2</v>
      </c>
      <c r="AY57" s="201">
        <f>SUM(AY55:AY56)</f>
        <v>1.5</v>
      </c>
      <c r="AZ57" s="201">
        <f>SUM(AZ55:AZ56)</f>
        <v>0.5</v>
      </c>
      <c r="BA57" s="202"/>
      <c r="BB57" s="200">
        <f>SUM(BB55:BB56)</f>
        <v>4.5</v>
      </c>
      <c r="BC57" s="201">
        <f>SUM(BC55:BC56)</f>
        <v>2</v>
      </c>
      <c r="BD57" s="201">
        <f>SUM(BD55:BD56)</f>
        <v>0.5</v>
      </c>
      <c r="BE57" s="202">
        <f>SUM(BE55:BE56)</f>
        <v>2</v>
      </c>
    </row>
    <row r="58" spans="1:67" s="98" customFormat="1" ht="61.95" customHeight="1" thickBot="1" x14ac:dyDescent="1">
      <c r="A58" s="158"/>
      <c r="B58" s="292" t="s">
        <v>64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4"/>
      <c r="AE58" s="197">
        <f t="shared" ref="AE58:BE58" si="15">AE57+AE53</f>
        <v>19</v>
      </c>
      <c r="AF58" s="198">
        <f t="shared" si="15"/>
        <v>570</v>
      </c>
      <c r="AG58" s="198">
        <f t="shared" si="15"/>
        <v>297</v>
      </c>
      <c r="AH58" s="198">
        <f t="shared" si="15"/>
        <v>162</v>
      </c>
      <c r="AI58" s="198"/>
      <c r="AJ58" s="198">
        <f t="shared" si="15"/>
        <v>63</v>
      </c>
      <c r="AK58" s="198"/>
      <c r="AL58" s="198">
        <f t="shared" si="15"/>
        <v>72</v>
      </c>
      <c r="AM58" s="198"/>
      <c r="AN58" s="199"/>
      <c r="AO58" s="197">
        <f t="shared" si="15"/>
        <v>273</v>
      </c>
      <c r="AP58" s="197">
        <f t="shared" si="15"/>
        <v>1</v>
      </c>
      <c r="AQ58" s="198">
        <f t="shared" si="15"/>
        <v>4</v>
      </c>
      <c r="AR58" s="198">
        <f t="shared" si="15"/>
        <v>5</v>
      </c>
      <c r="AS58" s="199">
        <f t="shared" si="15"/>
        <v>1</v>
      </c>
      <c r="AT58" s="197"/>
      <c r="AU58" s="198">
        <f t="shared" si="15"/>
        <v>1</v>
      </c>
      <c r="AV58" s="198"/>
      <c r="AW58" s="199">
        <f t="shared" si="15"/>
        <v>1</v>
      </c>
      <c r="AX58" s="197">
        <f t="shared" si="15"/>
        <v>10</v>
      </c>
      <c r="AY58" s="198">
        <f t="shared" si="15"/>
        <v>5</v>
      </c>
      <c r="AZ58" s="198">
        <f t="shared" si="15"/>
        <v>3</v>
      </c>
      <c r="BA58" s="199">
        <f t="shared" si="15"/>
        <v>2</v>
      </c>
      <c r="BB58" s="197">
        <f t="shared" si="15"/>
        <v>6.5</v>
      </c>
      <c r="BC58" s="198">
        <f t="shared" si="15"/>
        <v>4</v>
      </c>
      <c r="BD58" s="198">
        <f t="shared" si="15"/>
        <v>0.5</v>
      </c>
      <c r="BE58" s="199">
        <f t="shared" si="15"/>
        <v>2</v>
      </c>
      <c r="BF58" s="98" t="s">
        <v>41</v>
      </c>
      <c r="BH58" s="98" t="s">
        <v>41</v>
      </c>
    </row>
    <row r="59" spans="1:67" s="98" customFormat="1" ht="58.05" customHeight="1" thickBot="1" x14ac:dyDescent="1">
      <c r="B59" s="298" t="s">
        <v>65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300"/>
      <c r="AE59" s="200">
        <f t="shared" ref="AE59:BE59" si="16">AE58+AE46</f>
        <v>60</v>
      </c>
      <c r="AF59" s="201">
        <f t="shared" si="16"/>
        <v>1800</v>
      </c>
      <c r="AG59" s="201">
        <f t="shared" si="16"/>
        <v>954</v>
      </c>
      <c r="AH59" s="201">
        <f t="shared" si="16"/>
        <v>387</v>
      </c>
      <c r="AI59" s="201">
        <f t="shared" si="16"/>
        <v>20</v>
      </c>
      <c r="AJ59" s="201">
        <f t="shared" si="16"/>
        <v>261</v>
      </c>
      <c r="AK59" s="201">
        <f t="shared" si="16"/>
        <v>10</v>
      </c>
      <c r="AL59" s="201">
        <f t="shared" si="16"/>
        <v>306</v>
      </c>
      <c r="AM59" s="201">
        <f t="shared" si="16"/>
        <v>20</v>
      </c>
      <c r="AN59" s="202">
        <f t="shared" si="16"/>
        <v>40</v>
      </c>
      <c r="AO59" s="200">
        <f t="shared" si="16"/>
        <v>846</v>
      </c>
      <c r="AP59" s="200">
        <f t="shared" si="16"/>
        <v>8</v>
      </c>
      <c r="AQ59" s="201">
        <f t="shared" si="16"/>
        <v>11</v>
      </c>
      <c r="AR59" s="201">
        <f t="shared" si="16"/>
        <v>15</v>
      </c>
      <c r="AS59" s="202">
        <f t="shared" si="16"/>
        <v>1</v>
      </c>
      <c r="AT59" s="200"/>
      <c r="AU59" s="201">
        <f t="shared" si="16"/>
        <v>7</v>
      </c>
      <c r="AV59" s="201"/>
      <c r="AW59" s="202">
        <f t="shared" si="16"/>
        <v>1</v>
      </c>
      <c r="AX59" s="200">
        <f t="shared" si="16"/>
        <v>26</v>
      </c>
      <c r="AY59" s="201">
        <f t="shared" si="16"/>
        <v>10</v>
      </c>
      <c r="AZ59" s="201">
        <f t="shared" si="16"/>
        <v>9</v>
      </c>
      <c r="BA59" s="202">
        <f t="shared" si="16"/>
        <v>7</v>
      </c>
      <c r="BB59" s="200">
        <f t="shared" si="16"/>
        <v>27</v>
      </c>
      <c r="BC59" s="201">
        <f t="shared" si="16"/>
        <v>11.5</v>
      </c>
      <c r="BD59" s="201">
        <f t="shared" si="16"/>
        <v>6.5</v>
      </c>
      <c r="BE59" s="202">
        <f t="shared" si="16"/>
        <v>9</v>
      </c>
      <c r="BF59" s="98" t="s">
        <v>41</v>
      </c>
    </row>
    <row r="60" spans="1:67" s="4" customFormat="1" ht="64.05" customHeight="1" x14ac:dyDescent="0.25">
      <c r="B60" s="30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303"/>
      <c r="V60" s="303"/>
      <c r="W60" s="3"/>
      <c r="X60" s="3"/>
      <c r="Y60" s="20"/>
      <c r="Z60" s="20"/>
      <c r="AA60" s="21"/>
      <c r="AB60" s="304" t="s">
        <v>66</v>
      </c>
      <c r="AC60" s="305"/>
      <c r="AD60" s="306"/>
      <c r="AE60" s="283" t="s">
        <v>67</v>
      </c>
      <c r="AF60" s="284"/>
      <c r="AG60" s="284"/>
      <c r="AH60" s="284"/>
      <c r="AI60" s="284"/>
      <c r="AJ60" s="284"/>
      <c r="AK60" s="284"/>
      <c r="AL60" s="284"/>
      <c r="AM60" s="284"/>
      <c r="AN60" s="284"/>
      <c r="AO60" s="285"/>
      <c r="AP60" s="177">
        <f>AP59</f>
        <v>8</v>
      </c>
      <c r="AQ60" s="178"/>
      <c r="AR60" s="178"/>
      <c r="AS60" s="179"/>
      <c r="AT60" s="177"/>
      <c r="AU60" s="178"/>
      <c r="AV60" s="178"/>
      <c r="AW60" s="179"/>
      <c r="AX60" s="283">
        <v>4</v>
      </c>
      <c r="AY60" s="284"/>
      <c r="AZ60" s="284"/>
      <c r="BA60" s="285"/>
      <c r="BB60" s="283">
        <v>4</v>
      </c>
      <c r="BC60" s="284"/>
      <c r="BD60" s="284"/>
      <c r="BE60" s="285"/>
    </row>
    <row r="61" spans="1:67" s="4" customFormat="1" ht="64.05" customHeight="1" x14ac:dyDescent="0.25">
      <c r="B61" s="302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295"/>
      <c r="V61" s="295"/>
      <c r="W61" s="3"/>
      <c r="X61" s="3"/>
      <c r="Y61" s="20"/>
      <c r="Z61" s="20"/>
      <c r="AA61" s="20"/>
      <c r="AB61" s="307"/>
      <c r="AC61" s="308"/>
      <c r="AD61" s="309"/>
      <c r="AE61" s="269" t="s">
        <v>68</v>
      </c>
      <c r="AF61" s="270"/>
      <c r="AG61" s="270"/>
      <c r="AH61" s="270"/>
      <c r="AI61" s="270"/>
      <c r="AJ61" s="270"/>
      <c r="AK61" s="270"/>
      <c r="AL61" s="270"/>
      <c r="AM61" s="270"/>
      <c r="AN61" s="270"/>
      <c r="AO61" s="271"/>
      <c r="AP61" s="180"/>
      <c r="AQ61" s="181">
        <f>AQ59</f>
        <v>11</v>
      </c>
      <c r="AR61" s="181"/>
      <c r="AS61" s="182"/>
      <c r="AT61" s="180"/>
      <c r="AU61" s="181"/>
      <c r="AV61" s="181"/>
      <c r="AW61" s="182"/>
      <c r="AX61" s="269">
        <v>5</v>
      </c>
      <c r="AY61" s="270"/>
      <c r="AZ61" s="270"/>
      <c r="BA61" s="271"/>
      <c r="BB61" s="269">
        <v>6</v>
      </c>
      <c r="BC61" s="270"/>
      <c r="BD61" s="270"/>
      <c r="BE61" s="271"/>
      <c r="BF61" s="4" t="s">
        <v>41</v>
      </c>
    </row>
    <row r="62" spans="1:67" s="4" customFormat="1" ht="67.95" customHeight="1" x14ac:dyDescent="0.25">
      <c r="B62" s="302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60"/>
      <c r="U62" s="296"/>
      <c r="V62" s="296"/>
      <c r="W62" s="3"/>
      <c r="X62" s="3"/>
      <c r="Y62" s="20"/>
      <c r="Z62" s="20"/>
      <c r="AA62" s="20"/>
      <c r="AB62" s="307"/>
      <c r="AC62" s="308"/>
      <c r="AD62" s="309"/>
      <c r="AE62" s="269" t="s">
        <v>69</v>
      </c>
      <c r="AF62" s="270"/>
      <c r="AG62" s="270"/>
      <c r="AH62" s="270"/>
      <c r="AI62" s="270"/>
      <c r="AJ62" s="270"/>
      <c r="AK62" s="270"/>
      <c r="AL62" s="270"/>
      <c r="AM62" s="270"/>
      <c r="AN62" s="270"/>
      <c r="AO62" s="271"/>
      <c r="AP62" s="180"/>
      <c r="AQ62" s="181"/>
      <c r="AR62" s="181">
        <f>AR59</f>
        <v>15</v>
      </c>
      <c r="AS62" s="182"/>
      <c r="AT62" s="180"/>
      <c r="AU62" s="181"/>
      <c r="AV62" s="181"/>
      <c r="AW62" s="182"/>
      <c r="AX62" s="269">
        <v>8</v>
      </c>
      <c r="AY62" s="270"/>
      <c r="AZ62" s="270"/>
      <c r="BA62" s="271"/>
      <c r="BB62" s="269">
        <v>7</v>
      </c>
      <c r="BC62" s="270"/>
      <c r="BD62" s="270"/>
      <c r="BE62" s="271"/>
    </row>
    <row r="63" spans="1:67" s="4" customFormat="1" ht="58.05" customHeight="1" x14ac:dyDescent="0.25">
      <c r="B63" s="302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286" t="s">
        <v>70</v>
      </c>
      <c r="U63" s="297"/>
      <c r="V63" s="297"/>
      <c r="W63" s="3"/>
      <c r="X63" s="3"/>
      <c r="Y63" s="20"/>
      <c r="Z63" s="20"/>
      <c r="AA63" s="20"/>
      <c r="AB63" s="307"/>
      <c r="AC63" s="308"/>
      <c r="AD63" s="309"/>
      <c r="AE63" s="269" t="s">
        <v>71</v>
      </c>
      <c r="AF63" s="270"/>
      <c r="AG63" s="270"/>
      <c r="AH63" s="270"/>
      <c r="AI63" s="270"/>
      <c r="AJ63" s="270"/>
      <c r="AK63" s="270"/>
      <c r="AL63" s="270"/>
      <c r="AM63" s="270"/>
      <c r="AN63" s="270"/>
      <c r="AO63" s="271"/>
      <c r="AP63" s="180"/>
      <c r="AQ63" s="181"/>
      <c r="AR63" s="181"/>
      <c r="AS63" s="182">
        <v>1</v>
      </c>
      <c r="AT63" s="180"/>
      <c r="AU63" s="181"/>
      <c r="AV63" s="181"/>
      <c r="AW63" s="182"/>
      <c r="AX63" s="269">
        <v>1</v>
      </c>
      <c r="AY63" s="270"/>
      <c r="AZ63" s="270"/>
      <c r="BA63" s="271"/>
      <c r="BB63" s="269"/>
      <c r="BC63" s="270"/>
      <c r="BD63" s="270"/>
      <c r="BE63" s="271"/>
    </row>
    <row r="64" spans="1:67" s="4" customFormat="1" ht="66" customHeight="1" x14ac:dyDescent="0.5">
      <c r="B64" s="302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286" t="s">
        <v>94</v>
      </c>
      <c r="U64" s="286"/>
      <c r="V64" s="279"/>
      <c r="W64" s="279"/>
      <c r="X64" s="279"/>
      <c r="Y64" s="22"/>
      <c r="Z64" s="22"/>
      <c r="AA64" s="22"/>
      <c r="AB64" s="307"/>
      <c r="AC64" s="308"/>
      <c r="AD64" s="309"/>
      <c r="AE64" s="269" t="s">
        <v>72</v>
      </c>
      <c r="AF64" s="270"/>
      <c r="AG64" s="270"/>
      <c r="AH64" s="270"/>
      <c r="AI64" s="270"/>
      <c r="AJ64" s="270"/>
      <c r="AK64" s="270"/>
      <c r="AL64" s="270"/>
      <c r="AM64" s="270"/>
      <c r="AN64" s="270"/>
      <c r="AO64" s="271"/>
      <c r="AP64" s="180"/>
      <c r="AQ64" s="181"/>
      <c r="AR64" s="181"/>
      <c r="AS64" s="182"/>
      <c r="AT64" s="180"/>
      <c r="AU64" s="181"/>
      <c r="AV64" s="181"/>
      <c r="AW64" s="182"/>
      <c r="AX64" s="269"/>
      <c r="AY64" s="270"/>
      <c r="AZ64" s="270"/>
      <c r="BA64" s="271"/>
      <c r="BB64" s="269"/>
      <c r="BC64" s="270"/>
      <c r="BD64" s="270"/>
      <c r="BE64" s="271"/>
    </row>
    <row r="65" spans="1:59" s="4" customFormat="1" ht="64.05" customHeight="1" x14ac:dyDescent="0.25">
      <c r="B65" s="302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278" t="s">
        <v>95</v>
      </c>
      <c r="U65" s="278"/>
      <c r="V65" s="280"/>
      <c r="W65" s="280"/>
      <c r="X65" s="280"/>
      <c r="Y65" s="20"/>
      <c r="Z65" s="20"/>
      <c r="AA65" s="20"/>
      <c r="AB65" s="307"/>
      <c r="AC65" s="308"/>
      <c r="AD65" s="309"/>
      <c r="AE65" s="269" t="s">
        <v>32</v>
      </c>
      <c r="AF65" s="270"/>
      <c r="AG65" s="270"/>
      <c r="AH65" s="270"/>
      <c r="AI65" s="270"/>
      <c r="AJ65" s="270"/>
      <c r="AK65" s="270"/>
      <c r="AL65" s="270"/>
      <c r="AM65" s="270"/>
      <c r="AN65" s="270"/>
      <c r="AO65" s="271"/>
      <c r="AP65" s="180"/>
      <c r="AQ65" s="181"/>
      <c r="AR65" s="181"/>
      <c r="AS65" s="182"/>
      <c r="AT65" s="180"/>
      <c r="AU65" s="181">
        <f>AU59</f>
        <v>7</v>
      </c>
      <c r="AV65" s="181"/>
      <c r="AW65" s="182"/>
      <c r="AX65" s="269">
        <v>3</v>
      </c>
      <c r="AY65" s="270"/>
      <c r="AZ65" s="270"/>
      <c r="BA65" s="271"/>
      <c r="BB65" s="269">
        <v>4</v>
      </c>
      <c r="BC65" s="270"/>
      <c r="BD65" s="270"/>
      <c r="BE65" s="271"/>
    </row>
    <row r="66" spans="1:59" s="4" customFormat="1" ht="79.95" customHeight="1" x14ac:dyDescent="0.25">
      <c r="B66" s="302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278" t="s">
        <v>96</v>
      </c>
      <c r="U66" s="279"/>
      <c r="V66" s="279"/>
      <c r="W66" s="279"/>
      <c r="X66" s="279"/>
      <c r="Y66" s="20"/>
      <c r="Z66" s="20"/>
      <c r="AA66" s="20"/>
      <c r="AB66" s="307"/>
      <c r="AC66" s="308"/>
      <c r="AD66" s="309"/>
      <c r="AE66" s="269" t="s">
        <v>33</v>
      </c>
      <c r="AF66" s="270"/>
      <c r="AG66" s="270"/>
      <c r="AH66" s="270"/>
      <c r="AI66" s="270"/>
      <c r="AJ66" s="270"/>
      <c r="AK66" s="270"/>
      <c r="AL66" s="270"/>
      <c r="AM66" s="270"/>
      <c r="AN66" s="270"/>
      <c r="AO66" s="271"/>
      <c r="AP66" s="180"/>
      <c r="AQ66" s="181"/>
      <c r="AR66" s="181"/>
      <c r="AS66" s="182"/>
      <c r="AT66" s="180"/>
      <c r="AU66" s="181"/>
      <c r="AV66" s="181"/>
      <c r="AW66" s="182"/>
      <c r="AX66" s="269"/>
      <c r="AY66" s="270"/>
      <c r="AZ66" s="270"/>
      <c r="BA66" s="271"/>
      <c r="BB66" s="269"/>
      <c r="BC66" s="270"/>
      <c r="BD66" s="270"/>
      <c r="BE66" s="271"/>
    </row>
    <row r="67" spans="1:59" s="4" customFormat="1" ht="97.95" customHeight="1" thickBot="1" x14ac:dyDescent="0.3">
      <c r="B67" s="302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278" t="s">
        <v>97</v>
      </c>
      <c r="U67" s="278"/>
      <c r="V67" s="278"/>
      <c r="W67" s="280"/>
      <c r="X67" s="280"/>
      <c r="Y67" s="20"/>
      <c r="Z67" s="20"/>
      <c r="AA67" s="20"/>
      <c r="AB67" s="310"/>
      <c r="AC67" s="311"/>
      <c r="AD67" s="312"/>
      <c r="AE67" s="275" t="s">
        <v>73</v>
      </c>
      <c r="AF67" s="276"/>
      <c r="AG67" s="276"/>
      <c r="AH67" s="276"/>
      <c r="AI67" s="276"/>
      <c r="AJ67" s="276"/>
      <c r="AK67" s="276"/>
      <c r="AL67" s="276"/>
      <c r="AM67" s="276"/>
      <c r="AN67" s="276"/>
      <c r="AO67" s="277"/>
      <c r="AP67" s="183"/>
      <c r="AQ67" s="184"/>
      <c r="AR67" s="184"/>
      <c r="AS67" s="185"/>
      <c r="AT67" s="183"/>
      <c r="AU67" s="184"/>
      <c r="AV67" s="184"/>
      <c r="AW67" s="185"/>
      <c r="AX67" s="275">
        <v>1</v>
      </c>
      <c r="AY67" s="276"/>
      <c r="AZ67" s="276"/>
      <c r="BA67" s="277"/>
      <c r="BB67" s="275"/>
      <c r="BC67" s="276"/>
      <c r="BD67" s="276"/>
      <c r="BE67" s="277"/>
    </row>
    <row r="68" spans="1:59" s="4" customFormat="1" ht="33.6" customHeight="1" x14ac:dyDescent="0.25"/>
    <row r="69" spans="1:59" s="74" customFormat="1" ht="70.2" customHeight="1" x14ac:dyDescent="0.75">
      <c r="A69" s="71"/>
      <c r="B69" s="289" t="s">
        <v>116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1"/>
      <c r="Z69" s="291"/>
      <c r="AA69" s="291"/>
      <c r="AB69" s="291"/>
      <c r="AC69" s="291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3"/>
    </row>
    <row r="70" spans="1:59" s="74" customFormat="1" ht="54.6" customHeight="1" thickBot="1" x14ac:dyDescent="0.8">
      <c r="A70" s="71"/>
      <c r="B70" s="289" t="s">
        <v>117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1"/>
      <c r="Z70" s="291"/>
      <c r="AA70" s="291"/>
      <c r="AB70" s="291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3"/>
    </row>
    <row r="71" spans="1:59" s="18" customFormat="1" ht="65.25" customHeight="1" x14ac:dyDescent="0.95">
      <c r="B71" s="62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6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5"/>
      <c r="BE71" s="65"/>
    </row>
    <row r="72" spans="1:59" s="186" customFormat="1" ht="56.25" customHeight="1" x14ac:dyDescent="1.05">
      <c r="B72" s="287" t="s">
        <v>122</v>
      </c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187"/>
      <c r="X72" s="187"/>
      <c r="Y72" s="188"/>
      <c r="Z72" s="188"/>
      <c r="AA72" s="188"/>
      <c r="AB72" s="188"/>
      <c r="AC72" s="188"/>
      <c r="AD72" s="188"/>
      <c r="AE72" s="188"/>
      <c r="AF72" s="188"/>
      <c r="AG72" s="281" t="s">
        <v>132</v>
      </c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189"/>
    </row>
    <row r="73" spans="1:59" s="190" customFormat="1" ht="53.55" customHeight="1" x14ac:dyDescent="0.95">
      <c r="U73" s="191" t="s">
        <v>118</v>
      </c>
      <c r="V73" s="192"/>
      <c r="W73" s="192"/>
      <c r="X73" s="192"/>
      <c r="Y73" s="193"/>
      <c r="Z73" s="193"/>
      <c r="AA73" s="194"/>
      <c r="AB73" s="193"/>
      <c r="AC73" s="193"/>
      <c r="AD73" s="193"/>
      <c r="AE73" s="196">
        <v>60</v>
      </c>
      <c r="AF73" s="193"/>
      <c r="AG73" s="193"/>
      <c r="AH73" s="193"/>
      <c r="AI73" s="193"/>
      <c r="AJ73" s="193"/>
      <c r="AK73" s="192"/>
      <c r="AL73" s="192"/>
      <c r="AM73" s="192"/>
      <c r="AN73" s="193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</row>
    <row r="74" spans="1:59" s="190" customFormat="1" ht="53.55" customHeight="1" x14ac:dyDescent="0.95">
      <c r="U74" s="191" t="s">
        <v>134</v>
      </c>
      <c r="V74" s="192"/>
      <c r="W74" s="192"/>
      <c r="X74" s="192"/>
      <c r="Y74" s="193"/>
      <c r="Z74" s="193"/>
      <c r="AA74" s="194"/>
      <c r="AB74" s="193"/>
      <c r="AC74" s="193"/>
      <c r="AD74" s="193"/>
      <c r="AE74" s="196">
        <v>11.5</v>
      </c>
      <c r="AF74" s="193"/>
      <c r="AG74" s="193"/>
      <c r="AH74" s="193"/>
      <c r="AI74" s="193"/>
      <c r="AJ74" s="193"/>
      <c r="AK74" s="192"/>
      <c r="AL74" s="192"/>
      <c r="AM74" s="192"/>
      <c r="AN74" s="193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</row>
    <row r="75" spans="1:59" s="190" customFormat="1" ht="53.55" customHeight="1" x14ac:dyDescent="0.95">
      <c r="U75" s="191" t="s">
        <v>135</v>
      </c>
      <c r="V75" s="192"/>
      <c r="W75" s="192"/>
      <c r="X75" s="192"/>
      <c r="Y75" s="193"/>
      <c r="Z75" s="193"/>
      <c r="AA75" s="194"/>
      <c r="AB75" s="193"/>
      <c r="AC75" s="193"/>
      <c r="AD75" s="193"/>
      <c r="AE75" s="196">
        <v>16.5</v>
      </c>
      <c r="AF75" s="193"/>
      <c r="AG75" s="193"/>
      <c r="AH75" s="193"/>
      <c r="AI75" s="193"/>
      <c r="AJ75" s="193"/>
      <c r="AK75" s="192"/>
      <c r="AL75" s="192"/>
      <c r="AM75" s="192"/>
      <c r="AN75" s="193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</row>
    <row r="76" spans="1:59" s="190" customFormat="1" ht="62.25" customHeight="1" x14ac:dyDescent="0.95">
      <c r="T76" s="191"/>
      <c r="U76" s="191"/>
      <c r="V76" s="192"/>
      <c r="W76" s="192"/>
      <c r="X76" s="191" t="s">
        <v>119</v>
      </c>
      <c r="Y76" s="193"/>
      <c r="Z76" s="193"/>
      <c r="AA76" s="194"/>
      <c r="AB76" s="193"/>
      <c r="AC76" s="193"/>
      <c r="AD76" s="193"/>
      <c r="AE76" s="196">
        <v>88</v>
      </c>
      <c r="AF76" s="193"/>
      <c r="AG76" s="193"/>
      <c r="AH76" s="193"/>
      <c r="AI76" s="193"/>
      <c r="AJ76" s="193"/>
      <c r="AK76" s="192"/>
      <c r="AL76" s="192"/>
      <c r="AM76" s="192"/>
      <c r="AN76" s="193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</row>
    <row r="77" spans="1:59" s="58" customFormat="1" ht="62.25" customHeight="1" x14ac:dyDescent="0.85">
      <c r="T77" s="59"/>
      <c r="U77" s="59"/>
      <c r="V77" s="69"/>
      <c r="W77" s="69"/>
      <c r="X77" s="69"/>
      <c r="Y77" s="67"/>
      <c r="Z77" s="67"/>
      <c r="AA77" s="70"/>
      <c r="AB77" s="67"/>
      <c r="AC77" s="67"/>
      <c r="AD77" s="67"/>
      <c r="AE77" s="69"/>
      <c r="AF77" s="67"/>
      <c r="AG77" s="67"/>
      <c r="AH77" s="67"/>
      <c r="AI77" s="67"/>
      <c r="AJ77" s="67"/>
      <c r="AK77" s="69"/>
      <c r="AL77" s="69"/>
      <c r="AM77" s="69"/>
      <c r="AN77" s="67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</row>
    <row r="78" spans="1:59" s="18" customFormat="1" ht="64.8" customHeight="1" x14ac:dyDescent="0.85">
      <c r="U78" s="282" t="s">
        <v>120</v>
      </c>
      <c r="V78" s="282"/>
      <c r="W78" s="282"/>
      <c r="X78" s="282"/>
      <c r="Y78" s="273" t="s">
        <v>98</v>
      </c>
      <c r="Z78" s="273"/>
      <c r="AA78" s="274" t="s">
        <v>121</v>
      </c>
      <c r="AB78" s="274"/>
      <c r="AC78" s="274"/>
      <c r="AD78" s="274"/>
      <c r="AE78" s="274"/>
      <c r="AF78" s="29"/>
      <c r="AH78" s="24"/>
      <c r="AI78" s="24"/>
      <c r="AJ78" s="24"/>
      <c r="AK78" s="273" t="s">
        <v>75</v>
      </c>
      <c r="AL78" s="273"/>
      <c r="AM78" s="273"/>
      <c r="AN78" s="273"/>
      <c r="AO78" s="273"/>
      <c r="AP78" s="273"/>
      <c r="AQ78" s="273"/>
      <c r="AR78" s="273"/>
      <c r="AS78" s="273"/>
      <c r="AT78" s="273"/>
      <c r="AU78" s="274" t="s">
        <v>76</v>
      </c>
      <c r="AV78" s="274"/>
      <c r="AW78" s="274"/>
      <c r="AX78" s="274"/>
      <c r="AY78" s="274"/>
      <c r="AZ78" s="27" t="s">
        <v>74</v>
      </c>
    </row>
    <row r="79" spans="1:59" s="18" customFormat="1" ht="44.25" customHeight="1" x14ac:dyDescent="0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30"/>
      <c r="V79" s="25"/>
      <c r="W79" s="26"/>
      <c r="X79" s="89"/>
      <c r="Y79" s="31" t="s">
        <v>77</v>
      </c>
      <c r="AA79" s="32"/>
      <c r="AB79" s="29" t="s">
        <v>78</v>
      </c>
      <c r="AC79" s="27"/>
      <c r="AD79" s="27"/>
      <c r="AE79" s="27"/>
      <c r="AF79" s="27"/>
      <c r="AH79" s="33"/>
      <c r="AI79" s="33"/>
      <c r="AJ79" s="3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32"/>
      <c r="AW79" s="29" t="s">
        <v>78</v>
      </c>
      <c r="AX79" s="27"/>
      <c r="AY79" s="27"/>
      <c r="AZ79" s="27"/>
    </row>
    <row r="80" spans="1:59" s="18" customFormat="1" ht="53.55" customHeight="1" x14ac:dyDescent="0.75">
      <c r="B80" s="19"/>
      <c r="U80" s="34"/>
      <c r="V80" s="32"/>
      <c r="W80" s="35"/>
      <c r="X80" s="36"/>
      <c r="Y80" s="36"/>
      <c r="Z80" s="36"/>
      <c r="AA80" s="89"/>
      <c r="AB80" s="89"/>
      <c r="AC80" s="89"/>
      <c r="AD80" s="89"/>
      <c r="AE80" s="32"/>
      <c r="AF80" s="27"/>
      <c r="AH80" s="23"/>
      <c r="AI80" s="23"/>
      <c r="AJ80" s="23"/>
      <c r="AK80" s="23"/>
      <c r="AL80" s="23"/>
      <c r="AM80" s="23"/>
      <c r="AN80" s="23"/>
      <c r="AO80" s="32"/>
      <c r="AP80" s="32"/>
      <c r="AQ80" s="32"/>
      <c r="AS80" s="32"/>
      <c r="AT80" s="32"/>
      <c r="AU80" s="37"/>
      <c r="AV80" s="37"/>
      <c r="AW80" s="38"/>
      <c r="AX80" s="37"/>
      <c r="AY80" s="37"/>
      <c r="AZ80" s="28"/>
    </row>
    <row r="81" spans="2:53" s="18" customFormat="1" ht="53.55" customHeight="1" x14ac:dyDescent="0.75">
      <c r="U81" s="19"/>
      <c r="V81" s="25"/>
      <c r="W81" s="26"/>
      <c r="X81" s="39"/>
      <c r="Y81" s="89"/>
      <c r="Z81" s="89"/>
      <c r="AA81" s="29"/>
      <c r="AB81" s="40"/>
      <c r="AC81" s="27"/>
      <c r="AD81" s="29"/>
      <c r="AE81" s="28"/>
      <c r="AF81" s="29"/>
      <c r="AH81" s="23"/>
      <c r="AI81" s="23"/>
      <c r="AJ81" s="23"/>
      <c r="AK81" s="24"/>
      <c r="AL81" s="24"/>
      <c r="AM81" s="24"/>
      <c r="AN81" s="23"/>
      <c r="AO81" s="25"/>
      <c r="AP81" s="26"/>
      <c r="AQ81" s="26"/>
      <c r="AR81" s="32"/>
      <c r="AS81" s="32"/>
      <c r="AT81" s="89"/>
      <c r="AU81" s="29"/>
      <c r="AV81" s="27"/>
      <c r="AW81" s="27"/>
      <c r="AX81" s="28"/>
      <c r="AY81" s="27"/>
      <c r="AZ81" s="29"/>
    </row>
    <row r="82" spans="2:53" s="41" customFormat="1" ht="53.55" customHeight="1" x14ac:dyDescent="0.3"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42"/>
      <c r="AM82" s="42"/>
      <c r="AN82" s="42"/>
      <c r="AO82" s="43"/>
      <c r="AP82" s="44"/>
      <c r="AQ82" s="43"/>
      <c r="AS82" s="45"/>
      <c r="AU82" s="46"/>
      <c r="AW82" s="43"/>
      <c r="AX82" s="43"/>
      <c r="AY82" s="43"/>
      <c r="AZ82" s="43"/>
    </row>
    <row r="83" spans="2:53" s="4" customFormat="1" ht="14.25" customHeight="1" x14ac:dyDescent="0.25">
      <c r="V83" s="211"/>
      <c r="W83" s="211"/>
      <c r="X83" s="211"/>
      <c r="Y83" s="212"/>
      <c r="Z83" s="212"/>
      <c r="AA83" s="212"/>
      <c r="AB83" s="212"/>
      <c r="AC83" s="212"/>
      <c r="AD83" s="212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1"/>
      <c r="AT83" s="211"/>
      <c r="AU83" s="211"/>
      <c r="AV83" s="211"/>
      <c r="AW83" s="211"/>
      <c r="AX83" s="211"/>
      <c r="AY83" s="211"/>
      <c r="AZ83" s="211"/>
      <c r="BA83" s="211"/>
    </row>
    <row r="84" spans="2:53" s="4" customFormat="1" ht="18" customHeight="1" x14ac:dyDescent="0.25">
      <c r="U84" s="214"/>
      <c r="V84" s="215"/>
      <c r="W84" s="215"/>
      <c r="X84" s="211"/>
      <c r="Y84" s="212"/>
      <c r="Z84" s="212"/>
      <c r="AA84" s="212"/>
      <c r="AB84" s="212"/>
      <c r="AC84" s="212"/>
      <c r="AD84" s="212"/>
      <c r="AE84" s="216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1"/>
      <c r="AT84" s="217"/>
      <c r="AU84" s="217"/>
      <c r="AV84" s="217"/>
      <c r="AW84" s="217"/>
      <c r="AX84" s="217"/>
      <c r="AY84" s="217"/>
      <c r="AZ84" s="211"/>
      <c r="BA84" s="211"/>
    </row>
    <row r="85" spans="2:53" s="4" customFormat="1" ht="14.25" customHeight="1" x14ac:dyDescent="0.25">
      <c r="U85" s="218"/>
      <c r="Y85" s="219"/>
      <c r="Z85" s="219"/>
      <c r="AA85" s="220"/>
      <c r="AB85" s="219"/>
      <c r="AC85" s="219"/>
      <c r="AD85" s="219"/>
      <c r="AF85" s="220"/>
      <c r="AG85" s="220"/>
      <c r="AH85" s="219"/>
      <c r="AI85" s="219"/>
      <c r="AJ85" s="219"/>
      <c r="AN85" s="219"/>
      <c r="AO85" s="219"/>
      <c r="AS85" s="2"/>
      <c r="AT85" s="2"/>
      <c r="AU85" s="2"/>
      <c r="AV85" s="2"/>
      <c r="AW85" s="2"/>
      <c r="AX85" s="2"/>
      <c r="AY85" s="2"/>
    </row>
    <row r="86" spans="2:53" ht="12.75" customHeight="1" x14ac:dyDescent="0.25">
      <c r="U86" s="2"/>
      <c r="V86" s="221"/>
      <c r="W86" s="2"/>
      <c r="X86" s="221"/>
    </row>
  </sheetData>
  <mergeCells count="167">
    <mergeCell ref="AD7:AR7"/>
    <mergeCell ref="AD8:AS8"/>
    <mergeCell ref="AZ8:BE8"/>
    <mergeCell ref="W9:AB9"/>
    <mergeCell ref="AE9:AS9"/>
    <mergeCell ref="T26:V26"/>
    <mergeCell ref="W26:AD26"/>
    <mergeCell ref="T39:V39"/>
    <mergeCell ref="W39:AD39"/>
    <mergeCell ref="T38:V38"/>
    <mergeCell ref="W38:AD38"/>
    <mergeCell ref="AP12:AW14"/>
    <mergeCell ref="AQ15:AQ18"/>
    <mergeCell ref="T23:V23"/>
    <mergeCell ref="W23:AD23"/>
    <mergeCell ref="T24:V24"/>
    <mergeCell ref="W24:AD24"/>
    <mergeCell ref="T25:V25"/>
    <mergeCell ref="W25:AD25"/>
    <mergeCell ref="T27:V27"/>
    <mergeCell ref="B35:BE35"/>
    <mergeCell ref="W27:AD27"/>
    <mergeCell ref="T37:V37"/>
    <mergeCell ref="W37:AD37"/>
    <mergeCell ref="AU5:AY5"/>
    <mergeCell ref="AZ5:BE5"/>
    <mergeCell ref="B1:BA1"/>
    <mergeCell ref="B2:BA2"/>
    <mergeCell ref="B3:BA3"/>
    <mergeCell ref="T4:U4"/>
    <mergeCell ref="X4:AO4"/>
    <mergeCell ref="W6:AB6"/>
    <mergeCell ref="B5:V5"/>
    <mergeCell ref="X5:AM5"/>
    <mergeCell ref="AX13:BE13"/>
    <mergeCell ref="AX14:BE14"/>
    <mergeCell ref="AZ6:BC6"/>
    <mergeCell ref="A7:V7"/>
    <mergeCell ref="W7:AC7"/>
    <mergeCell ref="AZ7:BD7"/>
    <mergeCell ref="AE12:AF14"/>
    <mergeCell ref="AG12:AN14"/>
    <mergeCell ref="AO12:AO18"/>
    <mergeCell ref="AE15:AE18"/>
    <mergeCell ref="AF15:AF18"/>
    <mergeCell ref="AG15:AG18"/>
    <mergeCell ref="AH15:AN15"/>
    <mergeCell ref="AH16:AI17"/>
    <mergeCell ref="AL16:AM17"/>
    <mergeCell ref="AN16:AN18"/>
    <mergeCell ref="AX16:BA16"/>
    <mergeCell ref="BB16:BE16"/>
    <mergeCell ref="AR15:AR18"/>
    <mergeCell ref="AS15:AS18"/>
    <mergeCell ref="AP15:AP18"/>
    <mergeCell ref="AD6:AK6"/>
    <mergeCell ref="T8:V8"/>
    <mergeCell ref="W8:AC8"/>
    <mergeCell ref="T33:V33"/>
    <mergeCell ref="BK16:BK18"/>
    <mergeCell ref="AX17:AX18"/>
    <mergeCell ref="AY17:BA17"/>
    <mergeCell ref="BB17:BB18"/>
    <mergeCell ref="BC17:BE17"/>
    <mergeCell ref="T19:V19"/>
    <mergeCell ref="W19:AD19"/>
    <mergeCell ref="B20:BE20"/>
    <mergeCell ref="B12:B18"/>
    <mergeCell ref="T12:V18"/>
    <mergeCell ref="W12:AD18"/>
    <mergeCell ref="BI20:BI22"/>
    <mergeCell ref="B21:BE21"/>
    <mergeCell ref="T22:V22"/>
    <mergeCell ref="W22:AD22"/>
    <mergeCell ref="AT15:AT18"/>
    <mergeCell ref="AU15:AU18"/>
    <mergeCell ref="AV15:AV18"/>
    <mergeCell ref="AW15:AW18"/>
    <mergeCell ref="AX15:BA15"/>
    <mergeCell ref="BB15:BE15"/>
    <mergeCell ref="AJ16:AK17"/>
    <mergeCell ref="AX12:BE12"/>
    <mergeCell ref="W36:AD36"/>
    <mergeCell ref="T43:V43"/>
    <mergeCell ref="W43:AD43"/>
    <mergeCell ref="T44:V44"/>
    <mergeCell ref="W44:AD44"/>
    <mergeCell ref="B45:AD45"/>
    <mergeCell ref="B46:AD46"/>
    <mergeCell ref="B47:BE47"/>
    <mergeCell ref="B54:BE54"/>
    <mergeCell ref="B48:BE48"/>
    <mergeCell ref="T49:V49"/>
    <mergeCell ref="W49:AD49"/>
    <mergeCell ref="T36:V36"/>
    <mergeCell ref="B72:V72"/>
    <mergeCell ref="B69:AC69"/>
    <mergeCell ref="B70:AB70"/>
    <mergeCell ref="B58:AD58"/>
    <mergeCell ref="U61:V61"/>
    <mergeCell ref="U62:V62"/>
    <mergeCell ref="AE60:AO60"/>
    <mergeCell ref="AX60:BA60"/>
    <mergeCell ref="BB63:BE63"/>
    <mergeCell ref="AE64:AO64"/>
    <mergeCell ref="AX64:BA64"/>
    <mergeCell ref="BB64:BE64"/>
    <mergeCell ref="AE63:AO63"/>
    <mergeCell ref="AX63:BA63"/>
    <mergeCell ref="AE61:AO61"/>
    <mergeCell ref="T63:V63"/>
    <mergeCell ref="B59:AD59"/>
    <mergeCell ref="B60:B67"/>
    <mergeCell ref="U60:V60"/>
    <mergeCell ref="AB60:AD67"/>
    <mergeCell ref="AE66:AO66"/>
    <mergeCell ref="AE65:AO65"/>
    <mergeCell ref="AX65:BA65"/>
    <mergeCell ref="BB65:BE65"/>
    <mergeCell ref="B32:BE32"/>
    <mergeCell ref="B34:AD34"/>
    <mergeCell ref="AX61:BA61"/>
    <mergeCell ref="BB61:BE61"/>
    <mergeCell ref="AE62:AO62"/>
    <mergeCell ref="AX62:BA62"/>
    <mergeCell ref="BB62:BE62"/>
    <mergeCell ref="B82:AK82"/>
    <mergeCell ref="AK78:AT79"/>
    <mergeCell ref="AU78:AY78"/>
    <mergeCell ref="AX66:BA66"/>
    <mergeCell ref="BB66:BE66"/>
    <mergeCell ref="AE67:AO67"/>
    <mergeCell ref="AX67:BA67"/>
    <mergeCell ref="BB67:BE67"/>
    <mergeCell ref="T66:X66"/>
    <mergeCell ref="T67:X67"/>
    <mergeCell ref="Y78:Z78"/>
    <mergeCell ref="AA78:AE78"/>
    <mergeCell ref="AG72:BD72"/>
    <mergeCell ref="U78:X78"/>
    <mergeCell ref="BB60:BE60"/>
    <mergeCell ref="T64:X64"/>
    <mergeCell ref="T65:X65"/>
    <mergeCell ref="T30:V30"/>
    <mergeCell ref="W30:AD30"/>
    <mergeCell ref="T28:V28"/>
    <mergeCell ref="W28:AD28"/>
    <mergeCell ref="B53:AD53"/>
    <mergeCell ref="B57:AD57"/>
    <mergeCell ref="W33:AD33"/>
    <mergeCell ref="T50:V50"/>
    <mergeCell ref="W50:AD50"/>
    <mergeCell ref="T51:V51"/>
    <mergeCell ref="W51:AD51"/>
    <mergeCell ref="T29:V29"/>
    <mergeCell ref="W29:AD29"/>
    <mergeCell ref="T56:V56"/>
    <mergeCell ref="W56:AD56"/>
    <mergeCell ref="B40:AD40"/>
    <mergeCell ref="T55:V55"/>
    <mergeCell ref="W55:AD55"/>
    <mergeCell ref="B41:BE41"/>
    <mergeCell ref="T42:V42"/>
    <mergeCell ref="W42:AD42"/>
    <mergeCell ref="T52:V52"/>
    <mergeCell ref="W52:AD52"/>
    <mergeCell ref="B31:AD31"/>
  </mergeCells>
  <phoneticPr fontId="0" type="noConversion"/>
  <pageMargins left="0.7" right="0.24" top="0.53" bottom="0.28000000000000003" header="0.3" footer="0.3"/>
  <pageSetup paperSize="9" scale="1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2019-03-27T07:27:31Z</cp:lastPrinted>
  <dcterms:created xsi:type="dcterms:W3CDTF">2017-04-12T18:55:05Z</dcterms:created>
  <dcterms:modified xsi:type="dcterms:W3CDTF">2019-03-27T07:29:13Z</dcterms:modified>
</cp:coreProperties>
</file>