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РНП_PhD_2" sheetId="4" r:id="rId1"/>
  </sheets>
  <definedNames>
    <definedName name="_xlnm.Print_Area" localSheetId="0">РНП_PhD_2!$A$1:$BF$82</definedName>
  </definedNames>
  <calcPr calcId="181029"/>
</workbook>
</file>

<file path=xl/calcChain.xml><?xml version="1.0" encoding="utf-8"?>
<calcChain xmlns="http://schemas.openxmlformats.org/spreadsheetml/2006/main">
  <c r="AM30" i="4"/>
  <c r="AM38" s="1"/>
  <c r="BC56" l="1"/>
  <c r="AY56"/>
  <c r="BF53"/>
  <c r="BE53"/>
  <c r="BD53"/>
  <c r="BB53"/>
  <c r="BA53"/>
  <c r="AZ53"/>
  <c r="AR53"/>
  <c r="BC51"/>
  <c r="AX53"/>
  <c r="AS53"/>
  <c r="AQ53"/>
  <c r="AS30"/>
  <c r="AQ30"/>
  <c r="AM53"/>
  <c r="AK53"/>
  <c r="AI53"/>
  <c r="AF53"/>
  <c r="AY50"/>
  <c r="AH50"/>
  <c r="AO50" s="1"/>
  <c r="AG50"/>
  <c r="AY48"/>
  <c r="AH48"/>
  <c r="AO48" s="1"/>
  <c r="AG48"/>
  <c r="AY46"/>
  <c r="AH46"/>
  <c r="AO46" s="1"/>
  <c r="AG46"/>
  <c r="AY44"/>
  <c r="AH44"/>
  <c r="AO44" s="1"/>
  <c r="AG44"/>
  <c r="BC43"/>
  <c r="BC53" s="1"/>
  <c r="AH43"/>
  <c r="AO43" s="1"/>
  <c r="AG43"/>
  <c r="AR37"/>
  <c r="AK30"/>
  <c r="AI30"/>
  <c r="AF37"/>
  <c r="AG34"/>
  <c r="AP34" s="1"/>
  <c r="AP43" l="1"/>
  <c r="AP50"/>
  <c r="AP48"/>
  <c r="AP46"/>
  <c r="AP44"/>
  <c r="BC47" l="1"/>
  <c r="AH47"/>
  <c r="AO47" s="1"/>
  <c r="AG47"/>
  <c r="BC45"/>
  <c r="AH45"/>
  <c r="AO45" s="1"/>
  <c r="AG45"/>
  <c r="BC49"/>
  <c r="AH49"/>
  <c r="AO49" s="1"/>
  <c r="AG49"/>
  <c r="AP47" l="1"/>
  <c r="AP49"/>
  <c r="AP45"/>
  <c r="AG42"/>
  <c r="AG53" s="1"/>
  <c r="AY42"/>
  <c r="AY53" s="1"/>
  <c r="AH42"/>
  <c r="AH53" l="1"/>
  <c r="AO42"/>
  <c r="AP42"/>
  <c r="AP53" s="1"/>
  <c r="AO53"/>
  <c r="BB75"/>
  <c r="BB74"/>
  <c r="BB73"/>
  <c r="BB72"/>
  <c r="BB76"/>
  <c r="BB70"/>
  <c r="AY55" l="1"/>
  <c r="AG35" l="1"/>
  <c r="AX52"/>
  <c r="AX54" s="1"/>
  <c r="AX63" s="1"/>
  <c r="AS52"/>
  <c r="AQ52"/>
  <c r="BB52"/>
  <c r="BA52"/>
  <c r="AZ52"/>
  <c r="AY52"/>
  <c r="AP35" l="1"/>
  <c r="AH51" l="1"/>
  <c r="AM52" l="1"/>
  <c r="AM54" s="1"/>
  <c r="AN52"/>
  <c r="BF52"/>
  <c r="BF54" s="1"/>
  <c r="BE52"/>
  <c r="BD52"/>
  <c r="BC52"/>
  <c r="BC55"/>
  <c r="AR52"/>
  <c r="BB30"/>
  <c r="BB31" s="1"/>
  <c r="AW30"/>
  <c r="AW31" s="1"/>
  <c r="AW38" s="1"/>
  <c r="AW54" s="1"/>
  <c r="AW62" s="1"/>
  <c r="AV30"/>
  <c r="AV31" s="1"/>
  <c r="AV38" s="1"/>
  <c r="AV54" s="1"/>
  <c r="AV61" s="1"/>
  <c r="AS31"/>
  <c r="AS38" s="1"/>
  <c r="AS54" s="1"/>
  <c r="AS57" s="1"/>
  <c r="AY28"/>
  <c r="BC29"/>
  <c r="BB38" l="1"/>
  <c r="BB54" s="1"/>
  <c r="AO51"/>
  <c r="AL52" l="1"/>
  <c r="AJ52"/>
  <c r="AQ31" l="1"/>
  <c r="AQ38" s="1"/>
  <c r="AH52"/>
  <c r="AG52"/>
  <c r="BE30"/>
  <c r="BE31" s="1"/>
  <c r="BE38" s="1"/>
  <c r="BD30"/>
  <c r="BD31" s="1"/>
  <c r="BD38" s="1"/>
  <c r="BC30"/>
  <c r="BC31" s="1"/>
  <c r="BC38" s="1"/>
  <c r="BA30"/>
  <c r="BA31" s="1"/>
  <c r="BA38" s="1"/>
  <c r="AZ30"/>
  <c r="AZ31" s="1"/>
  <c r="AZ38" s="1"/>
  <c r="AY30"/>
  <c r="AY31" s="1"/>
  <c r="AY38" s="1"/>
  <c r="AL31"/>
  <c r="AK31"/>
  <c r="AJ31"/>
  <c r="AI31"/>
  <c r="AF30"/>
  <c r="AF31" s="1"/>
  <c r="AH28"/>
  <c r="AG28"/>
  <c r="AP28" l="1"/>
  <c r="AP52"/>
  <c r="AO52" l="1"/>
  <c r="AG51"/>
  <c r="AP51" s="1"/>
  <c r="BD54"/>
  <c r="AI38"/>
  <c r="AI54" s="1"/>
  <c r="AG36"/>
  <c r="AG37" s="1"/>
  <c r="AZ54"/>
  <c r="AR38"/>
  <c r="AR54" s="1"/>
  <c r="AR56" s="1"/>
  <c r="AQ54"/>
  <c r="AQ55" s="1"/>
  <c r="BE54"/>
  <c r="BC54"/>
  <c r="BA54"/>
  <c r="AY54"/>
  <c r="AK38"/>
  <c r="AK54" s="1"/>
  <c r="AF38"/>
  <c r="AF54" s="1"/>
  <c r="AH29"/>
  <c r="AH30" s="1"/>
  <c r="AG29"/>
  <c r="AG31" l="1"/>
  <c r="AG38" s="1"/>
  <c r="AG54" s="1"/>
  <c r="AG30"/>
  <c r="AP36"/>
  <c r="AP37" s="1"/>
  <c r="AO31"/>
  <c r="AO54" s="1"/>
  <c r="AP29"/>
  <c r="AP31" l="1"/>
  <c r="AP38" s="1"/>
  <c r="AP54" s="1"/>
  <c r="AP30"/>
  <c r="AH31"/>
  <c r="AH38" s="1"/>
  <c r="AH54" s="1"/>
</calcChain>
</file>

<file path=xl/sharedStrings.xml><?xml version="1.0" encoding="utf-8"?>
<sst xmlns="http://schemas.openxmlformats.org/spreadsheetml/2006/main" count="189" uniqueCount="132">
  <si>
    <t>РОБОЧИЙ   НАВЧАЛЬНИЙ   ПЛАН</t>
  </si>
  <si>
    <t>№ п/п</t>
  </si>
  <si>
    <t>Назва кафедр</t>
  </si>
  <si>
    <t>Обсяг
дисцип-ліни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</si>
  <si>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</si>
  <si>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</si>
  <si>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</si>
  <si>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</si>
  <si>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</si>
  <si>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</si>
  <si>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</si>
  <si>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</si>
  <si>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</si>
  <si>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</si>
  <si>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</si>
  <si>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</si>
  <si>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</si>
  <si>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</si>
  <si>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</si>
  <si>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</si>
  <si>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</si>
  <si>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</si>
  <si>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</si>
  <si>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 xml:space="preserve">  </t>
  </si>
  <si>
    <t xml:space="preserve">                         ЗАТВЕРДЖУЮ</t>
  </si>
  <si>
    <t>(шифр і найменування галузі знань)</t>
  </si>
  <si>
    <t xml:space="preserve"> код і найменування спеціальності</t>
  </si>
  <si>
    <t>Індивідуальні
 заняття</t>
  </si>
  <si>
    <t>НАЦІОНАЛЬНИЙ ТЕХНІЧНИЙ УНІВЕРСИТЕТ УКРАЇНИ "КИЇВСЬКИЙ ПОЛІТЕХНІЧНИЙ ІНСТИТУТ  імені  ІГОРЯ СІКОРСЬКОГО"</t>
  </si>
  <si>
    <t xml:space="preserve"> Форма навчання</t>
  </si>
  <si>
    <t xml:space="preserve">  на основі</t>
  </si>
  <si>
    <t xml:space="preserve"> Обсяг освітньої
 складової</t>
  </si>
  <si>
    <t>за НП</t>
  </si>
  <si>
    <t>з урахуван. 
Інд. занять</t>
  </si>
  <si>
    <t xml:space="preserve">  за спеціальністю</t>
  </si>
  <si>
    <t>Практич.
(комп.практ)</t>
  </si>
  <si>
    <t xml:space="preserve">Лаборатор
</t>
  </si>
  <si>
    <t xml:space="preserve">Разом нормативних циклу загальної підготовки </t>
  </si>
  <si>
    <t>1.2. ЦИКЛ ПРОФЕСІЙНОЇ ПІДГОТОВКИ</t>
  </si>
  <si>
    <t>ВСЬОГО НОРМАТИВНИХ</t>
  </si>
  <si>
    <t>ВСЬОГО ВИБІРКОВИХ</t>
  </si>
  <si>
    <t xml:space="preserve"> Кількість  екзаменів</t>
  </si>
  <si>
    <t>Кількість заліків</t>
  </si>
  <si>
    <t>І. ОСВІТНЯ  СКЛАДОВА</t>
  </si>
  <si>
    <t xml:space="preserve">ЗАГАЛЬНА  КІЛЬКІСТЬ </t>
  </si>
  <si>
    <t>Проректор з навчальної роботи КПІ</t>
  </si>
  <si>
    <t xml:space="preserve">                         ім.Ігоря Сікорського </t>
  </si>
  <si>
    <r>
      <t xml:space="preserve">"_____"_________________ </t>
    </r>
    <r>
      <rPr>
        <b/>
        <sz val="26"/>
        <rFont val="Arial"/>
        <family val="2"/>
        <charset val="204"/>
      </rPr>
      <t>2020 р.</t>
    </r>
  </si>
  <si>
    <r>
      <t xml:space="preserve">  </t>
    </r>
    <r>
      <rPr>
        <b/>
        <sz val="32"/>
        <rFont val="Arial"/>
        <family val="2"/>
        <charset val="204"/>
      </rPr>
      <t xml:space="preserve">за освітньо-науковою  програмою </t>
    </r>
  </si>
  <si>
    <t xml:space="preserve"> 2. ВИБІРКОВІ</t>
  </si>
  <si>
    <t>Розподіл аудиторних годин  за
курсами і семестрами</t>
  </si>
  <si>
    <t xml:space="preserve">                           на 2020/ 2021 навчальний рік</t>
  </si>
  <si>
    <t>Методологія наукових досліджень</t>
  </si>
  <si>
    <t xml:space="preserve"> </t>
  </si>
  <si>
    <t>1. НОРМАТИВНІ</t>
  </si>
  <si>
    <t>1.1. ЦИКЛ ЗАГАЛЬНОЇ ПІДГОТОВКИ</t>
  </si>
  <si>
    <t>Разом за п. 2.1.1</t>
  </si>
  <si>
    <t>Голова НМК</t>
  </si>
  <si>
    <t xml:space="preserve">Завідувач кафедри  </t>
  </si>
  <si>
    <t>(прийому 2019 р.)</t>
  </si>
  <si>
    <t>ІІ курс</t>
  </si>
  <si>
    <t>3 семестр</t>
  </si>
  <si>
    <t>4 семестр</t>
  </si>
  <si>
    <t>2.2. Навчальні дисципліни  для здобуття універсальних компетентностей  дослідника (4 кредита)</t>
  </si>
  <si>
    <t xml:space="preserve">                     ____________ Анатолій  МЕЛЬНИЧЕНКО                       </t>
  </si>
  <si>
    <t xml:space="preserve">        ступеня магістра</t>
  </si>
  <si>
    <t>ПРАКТИКИ</t>
  </si>
  <si>
    <t>РОЗПОДІЛ ГОДИН ПО ПІДГОТОВЦІ ТА ЗАХИСТУ ДИСЕРТАЦІЇ ДОКТОРА ФІЛОСОФІЇ</t>
  </si>
  <si>
    <t>№</t>
  </si>
  <si>
    <t>Вид практики</t>
  </si>
  <si>
    <t>Термін проведення</t>
  </si>
  <si>
    <t>Тривалість у тижнях</t>
  </si>
  <si>
    <t>Семестр</t>
  </si>
  <si>
    <t>Вид роботи</t>
  </si>
  <si>
    <t>Норма в годинах
на 1 аспіранта</t>
  </si>
  <si>
    <t>Кафедра</t>
  </si>
  <si>
    <t>Кількість
аспірантів</t>
  </si>
  <si>
    <t>Всього 
годин</t>
  </si>
  <si>
    <t>Б</t>
  </si>
  <si>
    <t>К</t>
  </si>
  <si>
    <t>Керівництво</t>
  </si>
  <si>
    <t>25 год на сем</t>
  </si>
  <si>
    <t>Педагогічна практика</t>
  </si>
  <si>
    <t>Геоінженерії</t>
  </si>
  <si>
    <t>16 Хімічна та біоінженерія</t>
  </si>
  <si>
    <t>161 Хімічні технології та інженерія</t>
  </si>
  <si>
    <t>Хімічні технології та інженерія</t>
  </si>
  <si>
    <t>Технології неорганічних речовин, водоочищення та загальної хімічної технології</t>
  </si>
  <si>
    <t>Ігор АСТРЕЛІН</t>
  </si>
  <si>
    <t>Нанохімія і наноматеріали</t>
  </si>
  <si>
    <t>Освітній компонент 5 Ф-Каталог</t>
  </si>
  <si>
    <t>18 тижнів</t>
  </si>
  <si>
    <t>13 тижнів</t>
  </si>
  <si>
    <t>Освітні компоненти
(навчальні дисципліни, курсові проекти (роботи), практики, кваліфікаційна робота)</t>
  </si>
  <si>
    <t>14.12.20-27.12.20</t>
  </si>
  <si>
    <t>60 кр.ЕСТS</t>
  </si>
  <si>
    <t>Разом</t>
  </si>
  <si>
    <t>Технології електрохімічних виробництв</t>
  </si>
  <si>
    <t>Хімічної технології кераміки та скла</t>
  </si>
  <si>
    <t>Гарант ОНП</t>
  </si>
  <si>
    <t>Хімічної технології композиційних матеріалів</t>
  </si>
  <si>
    <t xml:space="preserve">Навчальні дисципліни для  здобуття глибинних  знань зі спеціальності   </t>
  </si>
  <si>
    <t xml:space="preserve">Навчальні дисципліни для здобуття універсальних компетентростей дослідника               </t>
  </si>
  <si>
    <t xml:space="preserve"> Модульних контрольних  робіт</t>
  </si>
  <si>
    <t>Індивідуальних завдань</t>
  </si>
  <si>
    <t>Курсових проектів</t>
  </si>
  <si>
    <t>Курсових  робіт</t>
  </si>
  <si>
    <t>РГР, РР, ГР</t>
  </si>
  <si>
    <t>Рефератів</t>
  </si>
  <si>
    <t>Науково-дослідна</t>
  </si>
  <si>
    <t xml:space="preserve"> Підготовки</t>
  </si>
  <si>
    <t>Екології та технології рослинних полімерів</t>
  </si>
  <si>
    <t>з галузі знань</t>
  </si>
  <si>
    <t>доктора філософії</t>
  </si>
  <si>
    <t>ХН-91ф (2+0), ХД-91ф(1+0), ХП-91ф(2+0), ХМ-91ф(1+0), ЛЦ-91ф(1+0)</t>
  </si>
  <si>
    <t>02.11.20 - 13.12.20</t>
  </si>
  <si>
    <t>19.04.21 - 06.06.21</t>
  </si>
  <si>
    <t>Фізичної хімії</t>
  </si>
  <si>
    <t>очна (денна, вічірня)</t>
  </si>
  <si>
    <t>денна</t>
  </si>
  <si>
    <t>Науково-дослідна практика-1</t>
  </si>
  <si>
    <t>Науково-дослідна практика-2</t>
  </si>
  <si>
    <t>Сучасні тенденції розвитку хімічних технологій-1</t>
  </si>
  <si>
    <t>Проблеми якості косметичних засобів-1</t>
  </si>
  <si>
    <t>Проблеми якості косметичних засобів-2</t>
  </si>
  <si>
    <t>Силікатне матеріалознавство-1</t>
  </si>
  <si>
    <t>Силікатне матеріалознавство-2</t>
  </si>
  <si>
    <t>Міжнародна термінологія в частині оцінки якості неор-ганічних і оргнаічних зв'я-зуючих та композиційних матеріалів-1</t>
  </si>
  <si>
    <t>Міжнародна термінологія в частині оцінки якості неор-ганічних і оргнаічних зв'я-зуючих та композиційних матеріалів-2</t>
  </si>
  <si>
    <t>Сучасні методи досліджень лігноцелюлозних матеріалів-1</t>
  </si>
  <si>
    <t>Сучасні методи досліджень лігноцелюлозних матеріалів-2</t>
  </si>
  <si>
    <t>Сучасні тенденції розвитку хімічних технологій-2</t>
  </si>
</sst>
</file>

<file path=xl/styles.xml><?xml version="1.0" encoding="utf-8"?>
<styleSheet xmlns="http://schemas.openxmlformats.org/spreadsheetml/2006/main">
  <numFmts count="1">
    <numFmt numFmtId="164" formatCode="0.0"/>
  </numFmts>
  <fonts count="67">
    <font>
      <sz val="10"/>
      <name val="Arial Cyr"/>
      <charset val="204"/>
    </font>
    <font>
      <sz val="10"/>
      <name val="Arial"/>
      <family val="2"/>
      <charset val="204"/>
    </font>
    <font>
      <b/>
      <sz val="24"/>
      <name val="Arial"/>
      <family val="2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36"/>
      <name val="Arial Cyr"/>
      <charset val="204"/>
    </font>
    <font>
      <b/>
      <sz val="30"/>
      <name val="Arial"/>
      <family val="2"/>
    </font>
    <font>
      <b/>
      <sz val="28"/>
      <name val="Arial"/>
      <family val="2"/>
    </font>
    <font>
      <b/>
      <sz val="32"/>
      <name val="Arial Cyr"/>
      <charset val="204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26"/>
      <name val="Arial"/>
      <family val="2"/>
      <charset val="204"/>
    </font>
    <font>
      <b/>
      <sz val="20"/>
      <name val="Arial"/>
      <family val="2"/>
      <charset val="204"/>
    </font>
    <font>
      <sz val="30"/>
      <name val="Arial Cyr"/>
      <charset val="204"/>
    </font>
    <font>
      <b/>
      <sz val="24"/>
      <name val="Arial"/>
      <family val="2"/>
      <charset val="204"/>
    </font>
    <font>
      <sz val="24"/>
      <name val="Arial Cyr"/>
      <charset val="204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sz val="16"/>
      <name val="Arial Cyr"/>
      <charset val="204"/>
    </font>
    <font>
      <b/>
      <sz val="16"/>
      <name val="Arial"/>
      <family val="2"/>
    </font>
    <font>
      <sz val="11"/>
      <name val="Arial"/>
      <family val="2"/>
      <charset val="204"/>
    </font>
    <font>
      <sz val="26"/>
      <name val="Arial"/>
      <family val="2"/>
      <charset val="204"/>
    </font>
    <font>
      <sz val="20"/>
      <name val="Arial"/>
      <family val="2"/>
      <charset val="204"/>
    </font>
    <font>
      <sz val="26"/>
      <name val="Arial Cyr"/>
      <charset val="204"/>
    </font>
    <font>
      <b/>
      <sz val="18"/>
      <name val="Arial"/>
      <family val="2"/>
      <charset val="204"/>
    </font>
    <font>
      <b/>
      <sz val="28"/>
      <name val="Arial"/>
      <family val="2"/>
      <charset val="204"/>
    </font>
    <font>
      <b/>
      <sz val="10"/>
      <name val="Arial"/>
      <family val="2"/>
      <charset val="204"/>
    </font>
    <font>
      <sz val="2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30"/>
      <name val="Arial"/>
      <family val="2"/>
      <charset val="204"/>
    </font>
    <font>
      <b/>
      <sz val="36"/>
      <name val="Arial"/>
      <family val="2"/>
      <charset val="204"/>
    </font>
    <font>
      <sz val="28"/>
      <name val="Arial"/>
      <family val="2"/>
    </font>
    <font>
      <sz val="24"/>
      <name val="Arial"/>
      <family val="2"/>
      <charset val="204"/>
    </font>
    <font>
      <b/>
      <sz val="32"/>
      <name val="Arial"/>
      <family val="2"/>
    </font>
    <font>
      <b/>
      <sz val="32"/>
      <name val="Arial"/>
      <family val="2"/>
      <charset val="204"/>
    </font>
    <font>
      <b/>
      <sz val="40"/>
      <name val="Arial"/>
      <family val="2"/>
    </font>
    <font>
      <b/>
      <sz val="48"/>
      <name val="Arial"/>
      <family val="2"/>
    </font>
    <font>
      <b/>
      <sz val="48"/>
      <name val="Arial"/>
      <family val="2"/>
      <charset val="204"/>
    </font>
    <font>
      <sz val="36"/>
      <name val="Arial Cyr"/>
      <charset val="204"/>
    </font>
    <font>
      <sz val="48"/>
      <name val="Arial Cyr"/>
      <charset val="204"/>
    </font>
    <font>
      <sz val="40"/>
      <name val="Arial"/>
      <family val="2"/>
    </font>
    <font>
      <sz val="40"/>
      <name val="Arial Cyr"/>
      <charset val="204"/>
    </font>
    <font>
      <sz val="40"/>
      <name val="Arial"/>
      <family val="2"/>
      <charset val="204"/>
    </font>
    <font>
      <b/>
      <i/>
      <sz val="40"/>
      <name val="Arial"/>
      <family val="2"/>
    </font>
    <font>
      <b/>
      <i/>
      <sz val="40"/>
      <color indexed="8"/>
      <name val="Arial"/>
      <family val="2"/>
      <charset val="204"/>
    </font>
    <font>
      <b/>
      <sz val="40"/>
      <color indexed="8"/>
      <name val="Arial"/>
      <family val="2"/>
    </font>
    <font>
      <sz val="40"/>
      <color indexed="8"/>
      <name val="Arial"/>
      <family val="2"/>
      <charset val="204"/>
    </font>
    <font>
      <b/>
      <sz val="40"/>
      <color indexed="10"/>
      <name val="Arial"/>
      <family val="2"/>
    </font>
    <font>
      <sz val="40"/>
      <color indexed="10"/>
      <name val="Arial Cyr"/>
      <charset val="204"/>
    </font>
    <font>
      <b/>
      <sz val="40"/>
      <color indexed="8"/>
      <name val="Arial"/>
      <family val="2"/>
      <charset val="204"/>
    </font>
    <font>
      <b/>
      <i/>
      <sz val="40"/>
      <color indexed="10"/>
      <name val="Arial"/>
      <family val="2"/>
      <charset val="204"/>
    </font>
    <font>
      <sz val="40"/>
      <color indexed="10"/>
      <name val="Arial"/>
      <family val="2"/>
      <charset val="204"/>
    </font>
    <font>
      <b/>
      <sz val="10"/>
      <name val="Arial Cyr"/>
      <charset val="204"/>
    </font>
    <font>
      <b/>
      <sz val="40"/>
      <name val="Arial Cyr"/>
      <family val="2"/>
      <charset val="204"/>
    </font>
    <font>
      <b/>
      <sz val="36"/>
      <name val="Arial"/>
      <family val="2"/>
    </font>
    <font>
      <b/>
      <sz val="38"/>
      <name val="Arial"/>
      <family val="2"/>
      <charset val="204"/>
    </font>
    <font>
      <b/>
      <sz val="40"/>
      <color theme="0"/>
      <name val="Arial"/>
      <family val="2"/>
    </font>
    <font>
      <b/>
      <sz val="36"/>
      <color theme="0"/>
      <name val="Arial"/>
      <family val="2"/>
    </font>
    <font>
      <sz val="40"/>
      <color theme="0"/>
      <name val="Arial Cyr"/>
      <charset val="204"/>
    </font>
    <font>
      <b/>
      <sz val="48"/>
      <color indexed="8"/>
      <name val="Arial"/>
      <family val="2"/>
    </font>
    <font>
      <sz val="48"/>
      <color indexed="8"/>
      <name val="Arial Cyr"/>
      <charset val="204"/>
    </font>
    <font>
      <sz val="48"/>
      <color indexed="8"/>
      <name val="Arial"/>
      <family val="2"/>
      <charset val="204"/>
    </font>
    <font>
      <b/>
      <sz val="48"/>
      <color indexed="8"/>
      <name val="Arial"/>
      <family val="2"/>
      <charset val="204"/>
    </font>
    <font>
      <b/>
      <sz val="40"/>
      <name val="Arial Cyr"/>
    </font>
  </fonts>
  <fills count="2">
    <fill>
      <patternFill patternType="none"/>
    </fill>
    <fill>
      <patternFill patternType="gray125"/>
    </fill>
  </fills>
  <borders count="12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2">
    <xf numFmtId="0" fontId="0" fillId="0" borderId="0" xfId="0"/>
    <xf numFmtId="49" fontId="9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9" fillId="0" borderId="38" xfId="0" applyNumberFormat="1" applyFont="1" applyFill="1" applyBorder="1" applyAlignment="1">
      <alignment horizontal="left" vertical="center"/>
    </xf>
    <xf numFmtId="49" fontId="9" fillId="0" borderId="38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49" fontId="38" fillId="0" borderId="38" xfId="0" applyNumberFormat="1" applyFont="1" applyFill="1" applyBorder="1" applyAlignment="1">
      <alignment horizontal="left" vertical="center"/>
    </xf>
    <xf numFmtId="0" fontId="39" fillId="0" borderId="38" xfId="0" applyNumberFormat="1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45" fillId="0" borderId="0" xfId="0" applyNumberFormat="1" applyFont="1" applyFill="1" applyBorder="1"/>
    <xf numFmtId="0" fontId="45" fillId="0" borderId="0" xfId="0" applyNumberFormat="1" applyFont="1" applyFill="1" applyBorder="1" applyAlignment="1">
      <alignment horizontal="center" vertical="justify" wrapText="1"/>
    </xf>
    <xf numFmtId="0" fontId="45" fillId="0" borderId="0" xfId="0" applyFont="1" applyFill="1" applyBorder="1" applyProtection="1"/>
    <xf numFmtId="49" fontId="47" fillId="0" borderId="0" xfId="0" applyNumberFormat="1" applyFont="1" applyFill="1" applyBorder="1" applyAlignment="1" applyProtection="1">
      <alignment horizontal="right" vertical="justify"/>
    </xf>
    <xf numFmtId="0" fontId="48" fillId="0" borderId="0" xfId="0" applyFont="1" applyFill="1" applyBorder="1" applyAlignment="1" applyProtection="1"/>
    <xf numFmtId="0" fontId="49" fillId="0" borderId="0" xfId="0" applyFont="1" applyFill="1" applyBorder="1" applyAlignment="1" applyProtection="1"/>
    <xf numFmtId="0" fontId="50" fillId="0" borderId="0" xfId="0" applyFont="1" applyFill="1" applyBorder="1" applyAlignment="1" applyProtection="1"/>
    <xf numFmtId="0" fontId="51" fillId="0" borderId="0" xfId="0" applyFont="1" applyFill="1" applyBorder="1" applyAlignment="1" applyProtection="1"/>
    <xf numFmtId="49" fontId="47" fillId="0" borderId="0" xfId="0" applyNumberFormat="1" applyFont="1" applyFill="1" applyBorder="1" applyAlignment="1" applyProtection="1">
      <alignment horizontal="left" vertical="justify"/>
    </xf>
    <xf numFmtId="49" fontId="49" fillId="0" borderId="0" xfId="0" applyNumberFormat="1" applyFont="1" applyFill="1" applyBorder="1" applyAlignment="1" applyProtection="1">
      <alignment horizontal="center" vertical="justify" wrapText="1"/>
    </xf>
    <xf numFmtId="49" fontId="52" fillId="0" borderId="0" xfId="0" applyNumberFormat="1" applyFont="1" applyFill="1" applyBorder="1" applyAlignment="1" applyProtection="1">
      <alignment horizontal="center" vertical="justify" wrapText="1"/>
    </xf>
    <xf numFmtId="0" fontId="49" fillId="0" borderId="0" xfId="0" applyFont="1" applyFill="1" applyBorder="1" applyProtection="1"/>
    <xf numFmtId="49" fontId="48" fillId="0" borderId="0" xfId="0" applyNumberFormat="1" applyFont="1" applyFill="1" applyBorder="1" applyAlignment="1" applyProtection="1">
      <alignment horizontal="left" vertical="justify"/>
    </xf>
    <xf numFmtId="49" fontId="53" fillId="0" borderId="0" xfId="0" applyNumberFormat="1" applyFont="1" applyFill="1" applyBorder="1" applyAlignment="1" applyProtection="1">
      <alignment horizontal="left" vertical="justify"/>
    </xf>
    <xf numFmtId="49" fontId="45" fillId="0" borderId="0" xfId="0" applyNumberFormat="1" applyFont="1" applyFill="1" applyBorder="1" applyAlignment="1" applyProtection="1">
      <alignment horizontal="center" wrapText="1"/>
    </xf>
    <xf numFmtId="0" fontId="45" fillId="0" borderId="0" xfId="0" applyFont="1" applyFill="1" applyBorder="1" applyAlignment="1" applyProtection="1"/>
    <xf numFmtId="0" fontId="49" fillId="0" borderId="0" xfId="0" applyFont="1" applyFill="1" applyBorder="1" applyAlignment="1" applyProtection="1">
      <alignment horizontal="right"/>
    </xf>
    <xf numFmtId="0" fontId="54" fillId="0" borderId="0" xfId="0" applyFont="1" applyFill="1" applyBorder="1" applyAlignment="1" applyProtection="1"/>
    <xf numFmtId="0" fontId="3" fillId="0" borderId="94" xfId="0" applyFont="1" applyFill="1" applyBorder="1" applyAlignment="1" applyProtection="1">
      <alignment horizontal="center" vertical="center" wrapText="1"/>
    </xf>
    <xf numFmtId="0" fontId="3" fillId="0" borderId="95" xfId="0" applyFont="1" applyFill="1" applyBorder="1" applyAlignment="1" applyProtection="1">
      <alignment horizontal="left" vertical="center" wrapText="1"/>
    </xf>
    <xf numFmtId="0" fontId="3" fillId="0" borderId="71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36" xfId="0" applyFont="1" applyFill="1" applyBorder="1" applyAlignment="1" applyProtection="1">
      <alignment horizontal="left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43" xfId="0" applyFont="1" applyFill="1" applyBorder="1" applyAlignment="1" applyProtection="1">
      <alignment horizontal="left" vertical="center" wrapText="1"/>
    </xf>
    <xf numFmtId="0" fontId="3" fillId="0" borderId="47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/>
    <xf numFmtId="0" fontId="1" fillId="0" borderId="0" xfId="0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/>
    <xf numFmtId="49" fontId="1" fillId="0" borderId="0" xfId="0" applyNumberFormat="1" applyFont="1" applyFill="1" applyBorder="1"/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1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15" fillId="0" borderId="0" xfId="0" applyFont="1" applyFill="1" applyAlignment="1"/>
    <xf numFmtId="0" fontId="9" fillId="0" borderId="0" xfId="0" applyFont="1" applyFill="1" applyBorder="1" applyAlignment="1">
      <alignment horizontal="left" vertical="top"/>
    </xf>
    <xf numFmtId="0" fontId="33" fillId="0" borderId="38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/>
    </xf>
    <xf numFmtId="0" fontId="4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top" wrapText="1"/>
    </xf>
    <xf numFmtId="0" fontId="12" fillId="0" borderId="42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vertical="top"/>
    </xf>
    <xf numFmtId="0" fontId="12" fillId="0" borderId="1" xfId="0" applyFont="1" applyFill="1" applyBorder="1" applyAlignment="1">
      <alignment horizontal="center" vertical="center" textRotation="90"/>
    </xf>
    <xf numFmtId="0" fontId="2" fillId="0" borderId="40" xfId="0" applyNumberFormat="1" applyFont="1" applyFill="1" applyBorder="1" applyAlignment="1">
      <alignment horizontal="center" vertical="center" textRotation="90"/>
    </xf>
    <xf numFmtId="0" fontId="2" fillId="0" borderId="39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18" fillId="0" borderId="4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8" fillId="0" borderId="6" xfId="0" applyNumberFormat="1" applyFont="1" applyFill="1" applyBorder="1" applyAlignment="1">
      <alignment horizontal="center" vertical="center"/>
    </xf>
    <xf numFmtId="0" fontId="18" fillId="0" borderId="7" xfId="0" applyNumberFormat="1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top"/>
    </xf>
    <xf numFmtId="0" fontId="45" fillId="0" borderId="0" xfId="0" applyFont="1" applyFill="1" applyBorder="1" applyAlignment="1">
      <alignment vertical="top"/>
    </xf>
    <xf numFmtId="0" fontId="3" fillId="0" borderId="96" xfId="0" applyNumberFormat="1" applyFont="1" applyFill="1" applyBorder="1" applyAlignment="1">
      <alignment horizontal="center" vertical="center" shrinkToFit="1"/>
    </xf>
    <xf numFmtId="0" fontId="45" fillId="0" borderId="0" xfId="0" applyFont="1" applyFill="1" applyBorder="1"/>
    <xf numFmtId="0" fontId="3" fillId="0" borderId="93" xfId="0" applyFont="1" applyFill="1" applyBorder="1" applyAlignment="1">
      <alignment horizontal="center" vertical="center"/>
    </xf>
    <xf numFmtId="0" fontId="3" fillId="0" borderId="71" xfId="0" applyNumberFormat="1" applyFont="1" applyFill="1" applyBorder="1" applyAlignment="1">
      <alignment horizontal="center" vertical="center" wrapText="1" shrinkToFit="1"/>
    </xf>
    <xf numFmtId="0" fontId="3" fillId="0" borderId="96" xfId="0" applyNumberFormat="1" applyFont="1" applyFill="1" applyBorder="1" applyAlignment="1">
      <alignment horizontal="center" vertical="center" wrapText="1" shrinkToFit="1"/>
    </xf>
    <xf numFmtId="0" fontId="3" fillId="0" borderId="72" xfId="0" applyNumberFormat="1" applyFont="1" applyFill="1" applyBorder="1" applyAlignment="1">
      <alignment horizontal="center" vertical="center" wrapText="1" shrinkToFit="1"/>
    </xf>
    <xf numFmtId="0" fontId="3" fillId="0" borderId="97" xfId="0" applyNumberFormat="1" applyFont="1" applyFill="1" applyBorder="1" applyAlignment="1">
      <alignment horizontal="center" vertical="center" wrapText="1" shrinkToFit="1"/>
    </xf>
    <xf numFmtId="0" fontId="3" fillId="0" borderId="95" xfId="0" applyNumberFormat="1" applyFont="1" applyFill="1" applyBorder="1" applyAlignment="1">
      <alignment horizontal="center" vertical="center" shrinkToFit="1"/>
    </xf>
    <xf numFmtId="0" fontId="3" fillId="0" borderId="71" xfId="0" applyNumberFormat="1" applyFont="1" applyFill="1" applyBorder="1" applyAlignment="1">
      <alignment horizontal="center" vertical="center" shrinkToFit="1"/>
    </xf>
    <xf numFmtId="0" fontId="3" fillId="0" borderId="72" xfId="0" applyNumberFormat="1" applyFont="1" applyFill="1" applyBorder="1" applyAlignment="1">
      <alignment horizontal="center" vertical="center" shrinkToFit="1"/>
    </xf>
    <xf numFmtId="0" fontId="3" fillId="0" borderId="96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 applyProtection="1">
      <alignment horizontal="center" wrapTex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31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textRotation="90"/>
    </xf>
    <xf numFmtId="0" fontId="3" fillId="0" borderId="0" xfId="0" applyNumberFormat="1" applyFont="1" applyFill="1" applyBorder="1" applyAlignment="1" applyProtection="1">
      <alignment horizontal="center" vertical="center" textRotation="90" wrapText="1"/>
    </xf>
    <xf numFmtId="0" fontId="3" fillId="0" borderId="0" xfId="0" applyFont="1" applyFill="1" applyBorder="1" applyProtection="1"/>
    <xf numFmtId="0" fontId="3" fillId="0" borderId="0" xfId="0" applyNumberFormat="1" applyFont="1" applyFill="1" applyBorder="1" applyAlignment="1" applyProtection="1">
      <alignment horizontal="center" wrapText="1"/>
    </xf>
    <xf numFmtId="164" fontId="3" fillId="0" borderId="94" xfId="0" applyNumberFormat="1" applyFont="1" applyFill="1" applyBorder="1" applyAlignment="1">
      <alignment horizontal="center" vertical="center"/>
    </xf>
    <xf numFmtId="164" fontId="3" fillId="0" borderId="96" xfId="0" applyNumberFormat="1" applyFont="1" applyFill="1" applyBorder="1" applyAlignment="1">
      <alignment horizontal="center" vertical="center"/>
    </xf>
    <xf numFmtId="0" fontId="3" fillId="0" borderId="50" xfId="0" applyFont="1" applyFill="1" applyBorder="1"/>
    <xf numFmtId="0" fontId="3" fillId="0" borderId="42" xfId="0" applyFont="1" applyFill="1" applyBorder="1"/>
    <xf numFmtId="0" fontId="3" fillId="0" borderId="29" xfId="0" applyNumberFormat="1" applyFont="1" applyFill="1" applyBorder="1" applyAlignment="1">
      <alignment horizontal="center" vertical="center" wrapText="1" shrinkToFit="1"/>
    </xf>
    <xf numFmtId="0" fontId="3" fillId="0" borderId="95" xfId="0" applyNumberFormat="1" applyFont="1" applyFill="1" applyBorder="1" applyAlignment="1">
      <alignment horizontal="center" vertical="center" wrapText="1" shrinkToFit="1"/>
    </xf>
    <xf numFmtId="0" fontId="3" fillId="0" borderId="56" xfId="0" applyNumberFormat="1" applyFont="1" applyFill="1" applyBorder="1" applyAlignment="1">
      <alignment horizontal="center" vertical="center" wrapText="1" shrinkToFit="1"/>
    </xf>
    <xf numFmtId="0" fontId="3" fillId="0" borderId="2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left" vertical="center" wrapText="1"/>
    </xf>
    <xf numFmtId="0" fontId="3" fillId="0" borderId="30" xfId="0" applyFont="1" applyFill="1" applyBorder="1" applyAlignment="1" applyProtection="1">
      <alignment horizontal="left" vertical="center" wrapText="1"/>
    </xf>
    <xf numFmtId="0" fontId="3" fillId="0" borderId="30" xfId="0" applyNumberFormat="1" applyFont="1" applyFill="1" applyBorder="1" applyAlignment="1">
      <alignment horizontal="center" vertical="center" wrapText="1" shrinkToFit="1"/>
    </xf>
    <xf numFmtId="0" fontId="3" fillId="0" borderId="22" xfId="0" applyNumberFormat="1" applyFont="1" applyFill="1" applyBorder="1" applyAlignment="1">
      <alignment horizontal="center" vertical="center" wrapText="1" shrinkToFit="1"/>
    </xf>
    <xf numFmtId="0" fontId="3" fillId="0" borderId="23" xfId="0" applyNumberFormat="1" applyFont="1" applyFill="1" applyBorder="1" applyAlignment="1">
      <alignment horizontal="center" vertical="center" wrapText="1" shrinkToFit="1"/>
    </xf>
    <xf numFmtId="0" fontId="3" fillId="0" borderId="102" xfId="0" applyNumberFormat="1" applyFont="1" applyFill="1" applyBorder="1" applyAlignment="1">
      <alignment horizontal="center" vertical="center" wrapText="1" shrinkToFit="1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0" borderId="24" xfId="0" applyNumberFormat="1" applyFont="1" applyFill="1" applyBorder="1" applyAlignment="1">
      <alignment horizontal="center" vertical="center" shrinkToFit="1"/>
    </xf>
    <xf numFmtId="0" fontId="3" fillId="0" borderId="30" xfId="0" applyNumberFormat="1" applyFont="1" applyFill="1" applyBorder="1" applyAlignment="1">
      <alignment horizontal="center" vertical="center" shrinkToFit="1"/>
    </xf>
    <xf numFmtId="0" fontId="3" fillId="0" borderId="23" xfId="0" applyNumberFormat="1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7" xfId="0" applyNumberFormat="1" applyFont="1" applyFill="1" applyBorder="1" applyAlignment="1">
      <alignment horizontal="center" vertical="center" wrapText="1" shrinkToFit="1"/>
    </xf>
    <xf numFmtId="0" fontId="3" fillId="0" borderId="33" xfId="0" applyNumberFormat="1" applyFont="1" applyFill="1" applyBorder="1" applyAlignment="1">
      <alignment horizontal="center" vertical="center" wrapText="1" shrinkToFit="1"/>
    </xf>
    <xf numFmtId="0" fontId="3" fillId="0" borderId="100" xfId="0" applyNumberFormat="1" applyFont="1" applyFill="1" applyBorder="1" applyAlignment="1">
      <alignment horizontal="center" vertical="center" wrapText="1" shrinkToFit="1"/>
    </xf>
    <xf numFmtId="0" fontId="3" fillId="0" borderId="36" xfId="0" applyNumberFormat="1" applyFont="1" applyFill="1" applyBorder="1" applyAlignment="1">
      <alignment horizontal="center" vertical="center" shrinkToFit="1"/>
    </xf>
    <xf numFmtId="0" fontId="3" fillId="0" borderId="46" xfId="0" applyNumberFormat="1" applyFont="1" applyFill="1" applyBorder="1" applyAlignment="1">
      <alignment horizontal="center" vertical="center" shrinkToFit="1"/>
    </xf>
    <xf numFmtId="0" fontId="3" fillId="0" borderId="103" xfId="0" applyFont="1" applyFill="1" applyBorder="1" applyAlignment="1" applyProtection="1">
      <alignment horizontal="center" vertical="center" wrapText="1"/>
    </xf>
    <xf numFmtId="0" fontId="3" fillId="0" borderId="99" xfId="0" applyFont="1" applyFill="1" applyBorder="1" applyAlignment="1" applyProtection="1">
      <alignment horizontal="left" vertical="center" wrapText="1"/>
    </xf>
    <xf numFmtId="0" fontId="3" fillId="0" borderId="104" xfId="0" applyFont="1" applyFill="1" applyBorder="1" applyAlignment="1" applyProtection="1">
      <alignment horizontal="center" vertical="center" wrapText="1"/>
    </xf>
    <xf numFmtId="0" fontId="3" fillId="0" borderId="102" xfId="0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 wrapText="1"/>
    </xf>
    <xf numFmtId="0" fontId="3" fillId="0" borderId="104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21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3" fillId="0" borderId="98" xfId="0" applyFont="1" applyFill="1" applyBorder="1" applyAlignment="1" applyProtection="1">
      <alignment horizontal="center" vertical="center" wrapText="1"/>
    </xf>
    <xf numFmtId="0" fontId="3" fillId="0" borderId="97" xfId="0" applyFont="1" applyFill="1" applyBorder="1" applyAlignment="1" applyProtection="1">
      <alignment horizontal="center" vertical="center" wrapText="1"/>
    </xf>
    <xf numFmtId="0" fontId="3" fillId="0" borderId="96" xfId="0" applyFont="1" applyFill="1" applyBorder="1" applyAlignment="1" applyProtection="1">
      <alignment horizontal="center" vertical="center" wrapText="1"/>
    </xf>
    <xf numFmtId="0" fontId="3" fillId="0" borderId="94" xfId="0" applyNumberFormat="1" applyFont="1" applyFill="1" applyBorder="1" applyAlignment="1">
      <alignment horizontal="center" vertical="center" shrinkToFit="1"/>
    </xf>
    <xf numFmtId="0" fontId="3" fillId="0" borderId="71" xfId="0" applyFont="1" applyFill="1" applyBorder="1" applyAlignment="1" applyProtection="1">
      <alignment horizontal="center" vertical="center" wrapText="1"/>
    </xf>
    <xf numFmtId="0" fontId="3" fillId="0" borderId="95" xfId="0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 shrinkToFit="1"/>
    </xf>
    <xf numFmtId="0" fontId="3" fillId="0" borderId="52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98" xfId="0" applyNumberFormat="1" applyFont="1" applyFill="1" applyBorder="1" applyAlignment="1">
      <alignment horizontal="center" vertical="center" shrinkToFit="1"/>
    </xf>
    <xf numFmtId="0" fontId="3" fillId="0" borderId="73" xfId="0" applyNumberFormat="1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 shrinkToFit="1"/>
    </xf>
    <xf numFmtId="0" fontId="3" fillId="0" borderId="99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2" xfId="0" applyNumberFormat="1" applyFont="1" applyFill="1" applyBorder="1" applyAlignment="1">
      <alignment horizontal="center" vertical="center" wrapText="1" shrinkToFit="1"/>
    </xf>
    <xf numFmtId="0" fontId="3" fillId="0" borderId="36" xfId="0" applyNumberFormat="1" applyFont="1" applyFill="1" applyBorder="1" applyAlignment="1">
      <alignment horizontal="center" vertical="center" wrapText="1" shrinkToFit="1"/>
    </xf>
    <xf numFmtId="0" fontId="3" fillId="0" borderId="37" xfId="0" applyNumberFormat="1" applyFont="1" applyFill="1" applyBorder="1" applyAlignment="1">
      <alignment horizontal="center" vertical="center" wrapText="1" shrinkToFit="1"/>
    </xf>
    <xf numFmtId="0" fontId="3" fillId="0" borderId="36" xfId="0" applyFont="1" applyFill="1" applyBorder="1" applyAlignment="1">
      <alignment horizontal="center" vertical="center"/>
    </xf>
    <xf numFmtId="1" fontId="3" fillId="0" borderId="35" xfId="0" applyNumberFormat="1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 vertical="center"/>
    </xf>
    <xf numFmtId="1" fontId="3" fillId="0" borderId="43" xfId="0" applyNumberFormat="1" applyFont="1" applyFill="1" applyBorder="1" applyAlignment="1">
      <alignment horizontal="center" vertical="center"/>
    </xf>
    <xf numFmtId="0" fontId="3" fillId="0" borderId="97" xfId="0" applyNumberFormat="1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top"/>
    </xf>
    <xf numFmtId="0" fontId="38" fillId="0" borderId="36" xfId="0" applyNumberFormat="1" applyFont="1" applyFill="1" applyBorder="1" applyAlignment="1">
      <alignment horizontal="center" vertical="center"/>
    </xf>
    <xf numFmtId="0" fontId="38" fillId="0" borderId="11" xfId="0" applyNumberFormat="1" applyFont="1" applyFill="1" applyBorder="1" applyAlignment="1">
      <alignment horizontal="center" vertical="center"/>
    </xf>
    <xf numFmtId="0" fontId="38" fillId="0" borderId="12" xfId="0" applyNumberFormat="1" applyFont="1" applyFill="1" applyBorder="1" applyAlignment="1">
      <alignment horizontal="center" vertical="center"/>
    </xf>
    <xf numFmtId="0" fontId="38" fillId="0" borderId="37" xfId="0" applyNumberFormat="1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Border="1"/>
    <xf numFmtId="0" fontId="22" fillId="0" borderId="0" xfId="0" applyNumberFormat="1" applyFont="1" applyFill="1" applyBorder="1"/>
    <xf numFmtId="49" fontId="22" fillId="0" borderId="0" xfId="0" applyNumberFormat="1" applyFont="1" applyFill="1" applyBorder="1"/>
    <xf numFmtId="0" fontId="24" fillId="0" borderId="0" xfId="0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justify" wrapText="1"/>
    </xf>
    <xf numFmtId="0" fontId="23" fillId="0" borderId="0" xfId="0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justify"/>
    </xf>
    <xf numFmtId="49" fontId="28" fillId="0" borderId="0" xfId="0" applyNumberFormat="1" applyFont="1" applyFill="1" applyBorder="1" applyAlignment="1">
      <alignment horizontal="left" vertical="justify"/>
    </xf>
    <xf numFmtId="49" fontId="28" fillId="0" borderId="0" xfId="0" applyNumberFormat="1" applyFont="1" applyFill="1" applyBorder="1" applyAlignment="1">
      <alignment horizontal="center" vertical="justify" wrapText="1"/>
    </xf>
    <xf numFmtId="49" fontId="1" fillId="0" borderId="0" xfId="0" applyNumberFormat="1" applyFont="1" applyFill="1" applyBorder="1" applyAlignment="1">
      <alignment horizontal="center" vertical="justify" wrapText="1"/>
    </xf>
    <xf numFmtId="0" fontId="19" fillId="0" borderId="0" xfId="0" applyFont="1" applyFill="1" applyBorder="1"/>
    <xf numFmtId="0" fontId="22" fillId="0" borderId="0" xfId="0" applyFont="1" applyFill="1" applyAlignment="1"/>
    <xf numFmtId="0" fontId="22" fillId="0" borderId="0" xfId="0" applyFont="1" applyFill="1" applyBorder="1" applyAlignment="1"/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NumberFormat="1" applyFont="1" applyFill="1" applyBorder="1" applyAlignment="1">
      <alignment vertical="top"/>
    </xf>
    <xf numFmtId="0" fontId="22" fillId="0" borderId="0" xfId="0" applyNumberFormat="1" applyFont="1" applyFill="1" applyBorder="1" applyAlignment="1"/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3" fillId="0" borderId="37" xfId="0" applyNumberFormat="1" applyFont="1" applyFill="1" applyBorder="1" applyAlignment="1">
      <alignment horizontal="center" vertical="center" shrinkToFit="1"/>
    </xf>
    <xf numFmtId="1" fontId="3" fillId="0" borderId="94" xfId="0" applyNumberFormat="1" applyFont="1" applyFill="1" applyBorder="1" applyAlignment="1">
      <alignment horizontal="center" vertical="center"/>
    </xf>
    <xf numFmtId="1" fontId="3" fillId="0" borderId="96" xfId="0" applyNumberFormat="1" applyFont="1" applyFill="1" applyBorder="1" applyAlignment="1">
      <alignment horizontal="center" vertical="center"/>
    </xf>
    <xf numFmtId="1" fontId="3" fillId="0" borderId="95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center" vertical="center" textRotation="90" wrapText="1"/>
    </xf>
    <xf numFmtId="0" fontId="18" fillId="0" borderId="106" xfId="0" applyFont="1" applyFill="1" applyBorder="1" applyAlignment="1">
      <alignment horizontal="center" vertical="center"/>
    </xf>
    <xf numFmtId="0" fontId="18" fillId="0" borderId="107" xfId="0" applyFont="1" applyFill="1" applyBorder="1" applyAlignment="1">
      <alignment horizontal="center" vertical="center"/>
    </xf>
    <xf numFmtId="0" fontId="18" fillId="0" borderId="108" xfId="0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top" wrapText="1"/>
    </xf>
    <xf numFmtId="0" fontId="3" fillId="0" borderId="93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/>
    </xf>
    <xf numFmtId="49" fontId="45" fillId="0" borderId="0" xfId="0" applyNumberFormat="1" applyFont="1" applyFill="1" applyBorder="1" applyAlignment="1">
      <alignment horizontal="center" vertical="justify" wrapText="1"/>
    </xf>
    <xf numFmtId="49" fontId="45" fillId="0" borderId="0" xfId="0" applyNumberFormat="1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 wrapText="1" shrinkToFit="1"/>
    </xf>
    <xf numFmtId="0" fontId="62" fillId="0" borderId="0" xfId="0" applyFont="1" applyFill="1" applyBorder="1" applyAlignment="1" applyProtection="1"/>
    <xf numFmtId="49" fontId="62" fillId="0" borderId="0" xfId="0" applyNumberFormat="1" applyFont="1" applyFill="1" applyBorder="1" applyAlignment="1" applyProtection="1">
      <alignment horizontal="left"/>
    </xf>
    <xf numFmtId="0" fontId="63" fillId="0" borderId="0" xfId="0" applyFont="1" applyFill="1" applyBorder="1" applyAlignment="1" applyProtection="1"/>
    <xf numFmtId="0" fontId="64" fillId="0" borderId="0" xfId="0" applyFont="1" applyFill="1" applyBorder="1" applyAlignment="1" applyProtection="1"/>
    <xf numFmtId="0" fontId="64" fillId="0" borderId="0" xfId="0" applyFont="1" applyFill="1" applyBorder="1" applyAlignment="1" applyProtection="1">
      <alignment horizontal="center"/>
    </xf>
    <xf numFmtId="0" fontId="64" fillId="0" borderId="0" xfId="0" applyFont="1" applyFill="1" applyBorder="1" applyProtection="1"/>
    <xf numFmtId="0" fontId="65" fillId="0" borderId="0" xfId="0" applyFont="1" applyFill="1" applyBorder="1" applyAlignment="1" applyProtection="1">
      <alignment horizontal="left" vertical="top"/>
    </xf>
    <xf numFmtId="0" fontId="3" fillId="0" borderId="30" xfId="0" applyFont="1" applyFill="1" applyBorder="1" applyAlignment="1">
      <alignment horizontal="center" vertical="center"/>
    </xf>
    <xf numFmtId="0" fontId="38" fillId="0" borderId="112" xfId="0" applyNumberFormat="1" applyFont="1" applyFill="1" applyBorder="1" applyAlignment="1">
      <alignment horizontal="center" vertical="center"/>
    </xf>
    <xf numFmtId="0" fontId="38" fillId="0" borderId="113" xfId="0" applyNumberFormat="1" applyFont="1" applyFill="1" applyBorder="1" applyAlignment="1">
      <alignment horizontal="center" vertical="center"/>
    </xf>
    <xf numFmtId="0" fontId="38" fillId="0" borderId="31" xfId="0" applyNumberFormat="1" applyFont="1" applyFill="1" applyBorder="1" applyAlignment="1">
      <alignment horizontal="center" vertical="center"/>
    </xf>
    <xf numFmtId="0" fontId="38" fillId="0" borderId="114" xfId="0" applyNumberFormat="1" applyFont="1" applyFill="1" applyBorder="1" applyAlignment="1">
      <alignment horizontal="center" vertical="center"/>
    </xf>
    <xf numFmtId="0" fontId="38" fillId="0" borderId="115" xfId="0" applyNumberFormat="1" applyFont="1" applyFill="1" applyBorder="1" applyAlignment="1">
      <alignment horizontal="center" vertical="center"/>
    </xf>
    <xf numFmtId="0" fontId="38" fillId="0" borderId="32" xfId="0" applyNumberFormat="1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8" fillId="0" borderId="104" xfId="0" applyNumberFormat="1" applyFont="1" applyFill="1" applyBorder="1" applyAlignment="1">
      <alignment horizontal="center" vertical="center"/>
    </xf>
    <xf numFmtId="0" fontId="38" fillId="0" borderId="22" xfId="0" applyNumberFormat="1" applyFont="1" applyFill="1" applyBorder="1" applyAlignment="1">
      <alignment horizontal="center" vertical="center"/>
    </xf>
    <xf numFmtId="0" fontId="38" fillId="0" borderId="24" xfId="0" applyNumberFormat="1" applyFont="1" applyFill="1" applyBorder="1" applyAlignment="1">
      <alignment horizontal="center" vertical="center"/>
    </xf>
    <xf numFmtId="0" fontId="38" fillId="0" borderId="30" xfId="0" applyNumberFormat="1" applyFont="1" applyFill="1" applyBorder="1" applyAlignment="1">
      <alignment horizontal="center" vertical="center"/>
    </xf>
    <xf numFmtId="0" fontId="38" fillId="0" borderId="23" xfId="0" applyNumberFormat="1" applyFont="1" applyFill="1" applyBorder="1" applyAlignment="1">
      <alignment horizontal="center" vertical="center"/>
    </xf>
    <xf numFmtId="0" fontId="38" fillId="0" borderId="21" xfId="0" applyNumberFormat="1" applyFont="1" applyFill="1" applyBorder="1" applyAlignment="1">
      <alignment horizontal="center" vertical="center"/>
    </xf>
    <xf numFmtId="0" fontId="38" fillId="0" borderId="116" xfId="0" applyNumberFormat="1" applyFont="1" applyFill="1" applyBorder="1" applyAlignment="1">
      <alignment horizontal="center" vertical="center"/>
    </xf>
    <xf numFmtId="0" fontId="38" fillId="0" borderId="117" xfId="0" applyNumberFormat="1" applyFont="1" applyFill="1" applyBorder="1" applyAlignment="1">
      <alignment horizontal="center" vertical="center"/>
    </xf>
    <xf numFmtId="0" fontId="38" fillId="0" borderId="118" xfId="0" applyNumberFormat="1" applyFont="1" applyFill="1" applyBorder="1" applyAlignment="1">
      <alignment horizontal="center" vertical="center"/>
    </xf>
    <xf numFmtId="0" fontId="38" fillId="0" borderId="15" xfId="0" applyNumberFormat="1" applyFont="1" applyFill="1" applyBorder="1" applyAlignment="1">
      <alignment horizontal="center" vertical="center"/>
    </xf>
    <xf numFmtId="0" fontId="38" fillId="0" borderId="16" xfId="0" applyNumberFormat="1" applyFont="1" applyFill="1" applyBorder="1" applyAlignment="1">
      <alignment horizontal="center" vertical="center"/>
    </xf>
    <xf numFmtId="0" fontId="38" fillId="0" borderId="119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right" vertical="justify"/>
    </xf>
    <xf numFmtId="49" fontId="57" fillId="0" borderId="38" xfId="0" applyNumberFormat="1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/>
    </xf>
    <xf numFmtId="0" fontId="37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38" fillId="0" borderId="68" xfId="0" applyNumberFormat="1" applyFont="1" applyFill="1" applyBorder="1" applyAlignment="1">
      <alignment vertical="center" wrapText="1"/>
    </xf>
    <xf numFmtId="0" fontId="38" fillId="0" borderId="69" xfId="0" applyNumberFormat="1" applyFont="1" applyFill="1" applyBorder="1" applyAlignment="1">
      <alignment vertical="center" wrapText="1"/>
    </xf>
    <xf numFmtId="0" fontId="64" fillId="0" borderId="0" xfId="0" applyFont="1" applyFill="1" applyBorder="1" applyAlignment="1" applyProtection="1">
      <alignment horizontal="left"/>
    </xf>
    <xf numFmtId="0" fontId="45" fillId="0" borderId="0" xfId="0" applyFont="1" applyFill="1" applyBorder="1" applyAlignment="1" applyProtection="1">
      <alignment horizontal="left"/>
    </xf>
    <xf numFmtId="0" fontId="38" fillId="0" borderId="70" xfId="0" applyNumberFormat="1" applyFont="1" applyFill="1" applyBorder="1" applyAlignment="1">
      <alignment vertical="center" wrapText="1"/>
    </xf>
    <xf numFmtId="0" fontId="38" fillId="0" borderId="73" xfId="0" applyNumberFormat="1" applyFont="1" applyFill="1" applyBorder="1" applyAlignment="1">
      <alignment vertical="center" wrapText="1"/>
    </xf>
    <xf numFmtId="0" fontId="3" fillId="0" borderId="32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left" vertical="center" wrapText="1"/>
    </xf>
    <xf numFmtId="0" fontId="3" fillId="0" borderId="114" xfId="0" applyFont="1" applyFill="1" applyBorder="1" applyAlignment="1" applyProtection="1">
      <alignment horizontal="left" vertical="center" wrapText="1"/>
    </xf>
    <xf numFmtId="0" fontId="3" fillId="0" borderId="114" xfId="0" applyNumberFormat="1" applyFont="1" applyFill="1" applyBorder="1" applyAlignment="1">
      <alignment horizontal="center" vertical="center" wrapText="1" shrinkToFit="1"/>
    </xf>
    <xf numFmtId="0" fontId="3" fillId="0" borderId="113" xfId="0" applyNumberFormat="1" applyFont="1" applyFill="1" applyBorder="1" applyAlignment="1">
      <alignment horizontal="center" vertical="center" wrapText="1" shrinkToFit="1"/>
    </xf>
    <xf numFmtId="0" fontId="3" fillId="0" borderId="115" xfId="0" applyNumberFormat="1" applyFont="1" applyFill="1" applyBorder="1" applyAlignment="1">
      <alignment horizontal="center" vertical="center" wrapText="1" shrinkToFit="1"/>
    </xf>
    <xf numFmtId="0" fontId="3" fillId="0" borderId="121" xfId="0" applyNumberFormat="1" applyFont="1" applyFill="1" applyBorder="1" applyAlignment="1">
      <alignment horizontal="center" vertical="center" wrapText="1" shrinkToFit="1"/>
    </xf>
    <xf numFmtId="0" fontId="3" fillId="0" borderId="113" xfId="0" applyNumberFormat="1" applyFont="1" applyFill="1" applyBorder="1" applyAlignment="1">
      <alignment horizontal="center" vertical="center" shrinkToFit="1"/>
    </xf>
    <xf numFmtId="0" fontId="3" fillId="0" borderId="114" xfId="0" applyNumberFormat="1" applyFont="1" applyFill="1" applyBorder="1" applyAlignment="1">
      <alignment horizontal="center" vertical="center" shrinkToFit="1"/>
    </xf>
    <xf numFmtId="0" fontId="3" fillId="0" borderId="115" xfId="0" applyNumberFormat="1" applyFont="1" applyFill="1" applyBorder="1" applyAlignment="1">
      <alignment horizontal="center" vertical="center" shrinkToFit="1"/>
    </xf>
    <xf numFmtId="164" fontId="3" fillId="0" borderId="32" xfId="0" applyNumberFormat="1" applyFont="1" applyFill="1" applyBorder="1" applyAlignment="1">
      <alignment horizontal="center" vertical="center"/>
    </xf>
    <xf numFmtId="164" fontId="3" fillId="0" borderId="113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11" fontId="40" fillId="0" borderId="0" xfId="0" applyNumberFormat="1" applyFont="1" applyFill="1" applyBorder="1" applyAlignment="1" applyProtection="1">
      <alignment horizontal="left" wrapText="1"/>
    </xf>
    <xf numFmtId="0" fontId="3" fillId="0" borderId="8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/>
    </xf>
    <xf numFmtId="0" fontId="3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38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9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/>
    <xf numFmtId="0" fontId="0" fillId="0" borderId="0" xfId="0" applyFill="1" applyAlignment="1" applyProtection="1"/>
    <xf numFmtId="49" fontId="31" fillId="0" borderId="0" xfId="0" applyNumberFormat="1" applyFont="1" applyFill="1" applyBorder="1" applyAlignment="1" applyProtection="1">
      <alignment horizontal="center" vertical="justify"/>
    </xf>
    <xf numFmtId="49" fontId="19" fillId="0" borderId="0" xfId="0" applyNumberFormat="1" applyFont="1" applyFill="1" applyBorder="1" applyAlignment="1" applyProtection="1">
      <alignment horizontal="center" vertical="justify"/>
    </xf>
    <xf numFmtId="0" fontId="31" fillId="0" borderId="0" xfId="0" applyFont="1" applyFill="1" applyBorder="1" applyAlignment="1" applyProtection="1"/>
    <xf numFmtId="0" fontId="29" fillId="0" borderId="0" xfId="0" applyFont="1" applyFill="1" applyBorder="1"/>
    <xf numFmtId="0" fontId="1" fillId="0" borderId="0" xfId="0" applyFont="1" applyFill="1" applyBorder="1" applyAlignment="1" applyProtection="1"/>
    <xf numFmtId="0" fontId="7" fillId="0" borderId="0" xfId="0" applyNumberFormat="1" applyFont="1" applyFill="1" applyBorder="1" applyAlignment="1">
      <alignment horizontal="left" vertical="center" wrapText="1"/>
    </xf>
    <xf numFmtId="0" fontId="30" fillId="0" borderId="0" xfId="0" applyFont="1" applyFill="1" applyBorder="1" applyAlignment="1" applyProtection="1"/>
    <xf numFmtId="49" fontId="19" fillId="0" borderId="0" xfId="0" applyNumberFormat="1" applyFont="1" applyFill="1" applyBorder="1" applyAlignment="1" applyProtection="1">
      <alignment horizontal="left" vertical="justify"/>
    </xf>
    <xf numFmtId="0" fontId="1" fillId="0" borderId="0" xfId="0" applyFont="1" applyFill="1" applyBorder="1" applyAlignment="1" applyProtection="1">
      <alignment horizontal="right"/>
    </xf>
    <xf numFmtId="0" fontId="3" fillId="0" borderId="103" xfId="0" applyFont="1" applyFill="1" applyBorder="1" applyAlignment="1" applyProtection="1">
      <alignment horizontal="left" vertical="center" wrapText="1"/>
    </xf>
    <xf numFmtId="0" fontId="3" fillId="0" borderId="45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left" vertical="center" wrapText="1"/>
    </xf>
    <xf numFmtId="0" fontId="3" fillId="0" borderId="29" xfId="0" applyFont="1" applyFill="1" applyBorder="1" applyAlignment="1" applyProtection="1">
      <alignment horizontal="left" vertical="center" wrapText="1"/>
    </xf>
    <xf numFmtId="0" fontId="3" fillId="0" borderId="26" xfId="0" applyNumberFormat="1" applyFont="1" applyFill="1" applyBorder="1" applyAlignment="1">
      <alignment horizontal="center" vertical="center" wrapText="1" shrinkToFit="1"/>
    </xf>
    <xf numFmtId="0" fontId="3" fillId="0" borderId="27" xfId="0" applyNumberFormat="1" applyFont="1" applyFill="1" applyBorder="1" applyAlignment="1">
      <alignment horizontal="center" vertical="center" wrapText="1" shrinkToFit="1"/>
    </xf>
    <xf numFmtId="0" fontId="3" fillId="0" borderId="76" xfId="0" applyNumberFormat="1" applyFont="1" applyFill="1" applyBorder="1" applyAlignment="1">
      <alignment horizontal="center" vertical="center" wrapText="1" shrinkToFit="1"/>
    </xf>
    <xf numFmtId="1" fontId="3" fillId="0" borderId="25" xfId="0" applyNumberFormat="1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0" fontId="3" fillId="0" borderId="45" xfId="0" quotePrefix="1" applyFont="1" applyFill="1" applyBorder="1" applyAlignment="1" applyProtection="1">
      <alignment horizontal="center" vertical="center" wrapText="1"/>
    </xf>
    <xf numFmtId="0" fontId="44" fillId="0" borderId="0" xfId="0" applyFont="1" applyFill="1" applyAlignment="1">
      <alignment horizontal="right"/>
    </xf>
    <xf numFmtId="0" fontId="3" fillId="0" borderId="58" xfId="0" applyFont="1" applyFill="1" applyBorder="1" applyAlignment="1">
      <alignment horizontal="center" vertical="center" wrapText="1"/>
    </xf>
    <xf numFmtId="0" fontId="3" fillId="0" borderId="105" xfId="0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66" xfId="0" applyNumberFormat="1" applyFont="1" applyFill="1" applyBorder="1" applyAlignment="1">
      <alignment horizontal="center" vertical="center" wrapText="1"/>
    </xf>
    <xf numFmtId="49" fontId="3" fillId="0" borderId="6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68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69" xfId="0" applyNumberFormat="1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38" fillId="0" borderId="70" xfId="0" applyNumberFormat="1" applyFont="1" applyFill="1" applyBorder="1" applyAlignment="1">
      <alignment horizontal="center" vertical="center" wrapText="1"/>
    </xf>
    <xf numFmtId="0" fontId="38" fillId="0" borderId="73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49" fontId="3" fillId="0" borderId="93" xfId="0" applyNumberFormat="1" applyFont="1" applyFill="1" applyBorder="1" applyAlignment="1">
      <alignment horizontal="center" vertical="center" wrapText="1"/>
    </xf>
    <xf numFmtId="0" fontId="0" fillId="0" borderId="93" xfId="0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8" fillId="0" borderId="50" xfId="0" applyNumberFormat="1" applyFont="1" applyFill="1" applyBorder="1" applyAlignment="1">
      <alignment horizontal="center" vertical="center" wrapText="1"/>
    </xf>
    <xf numFmtId="0" fontId="38" fillId="0" borderId="66" xfId="0" applyNumberFormat="1" applyFont="1" applyFill="1" applyBorder="1" applyAlignment="1">
      <alignment horizontal="center" vertical="center" wrapText="1"/>
    </xf>
    <xf numFmtId="0" fontId="38" fillId="0" borderId="70" xfId="0" applyNumberFormat="1" applyFont="1" applyFill="1" applyBorder="1" applyAlignment="1">
      <alignment horizontal="left" vertical="center" wrapText="1"/>
    </xf>
    <xf numFmtId="0" fontId="38" fillId="0" borderId="81" xfId="0" applyNumberFormat="1" applyFont="1" applyFill="1" applyBorder="1" applyAlignment="1">
      <alignment horizontal="left" vertical="center" wrapText="1"/>
    </xf>
    <xf numFmtId="0" fontId="38" fillId="0" borderId="73" xfId="0" applyNumberFormat="1" applyFont="1" applyFill="1" applyBorder="1" applyAlignment="1">
      <alignment horizontal="left" vertical="center" wrapText="1"/>
    </xf>
    <xf numFmtId="0" fontId="38" fillId="0" borderId="68" xfId="0" applyNumberFormat="1" applyFont="1" applyFill="1" applyBorder="1" applyAlignment="1">
      <alignment horizontal="left" vertical="center" wrapText="1"/>
    </xf>
    <xf numFmtId="0" fontId="38" fillId="0" borderId="38" xfId="0" applyNumberFormat="1" applyFont="1" applyFill="1" applyBorder="1" applyAlignment="1">
      <alignment horizontal="left" vertical="center" wrapText="1"/>
    </xf>
    <xf numFmtId="0" fontId="38" fillId="0" borderId="69" xfId="0" applyNumberFormat="1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0" fillId="0" borderId="88" xfId="0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20" fillId="0" borderId="88" xfId="0" applyFont="1" applyFill="1" applyBorder="1" applyAlignment="1">
      <alignment horizontal="center" vertical="center"/>
    </xf>
    <xf numFmtId="0" fontId="44" fillId="0" borderId="70" xfId="0" applyFont="1" applyFill="1" applyBorder="1" applyAlignment="1">
      <alignment horizontal="center" vertical="center" wrapText="1"/>
    </xf>
    <xf numFmtId="0" fontId="44" fillId="0" borderId="73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right" vertical="center"/>
    </xf>
    <xf numFmtId="0" fontId="3" fillId="0" borderId="81" xfId="0" applyFont="1" applyFill="1" applyBorder="1" applyAlignment="1">
      <alignment horizontal="right" vertical="center"/>
    </xf>
    <xf numFmtId="0" fontId="3" fillId="0" borderId="73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left" vertical="top"/>
    </xf>
    <xf numFmtId="0" fontId="38" fillId="0" borderId="70" xfId="0" applyFont="1" applyFill="1" applyBorder="1" applyAlignment="1">
      <alignment horizontal="right" vertical="center" wrapText="1" shrinkToFit="1"/>
    </xf>
    <xf numFmtId="0" fontId="4" fillId="0" borderId="81" xfId="0" applyFont="1" applyFill="1" applyBorder="1" applyAlignment="1">
      <alignment horizontal="right" vertical="center"/>
    </xf>
    <xf numFmtId="0" fontId="4" fillId="0" borderId="7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7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3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23" xfId="0" applyNumberFormat="1" applyFont="1" applyFill="1" applyBorder="1" applyAlignment="1">
      <alignment horizontal="center" vertical="top"/>
    </xf>
    <xf numFmtId="0" fontId="2" fillId="0" borderId="48" xfId="0" applyNumberFormat="1" applyFont="1" applyFill="1" applyBorder="1" applyAlignment="1">
      <alignment horizontal="center" vertical="top"/>
    </xf>
    <xf numFmtId="0" fontId="2" fillId="0" borderId="30" xfId="0" applyNumberFormat="1" applyFont="1" applyFill="1" applyBorder="1" applyAlignment="1">
      <alignment horizontal="center" vertical="top"/>
    </xf>
    <xf numFmtId="49" fontId="9" fillId="0" borderId="65" xfId="0" applyNumberFormat="1" applyFont="1" applyFill="1" applyBorder="1" applyAlignment="1">
      <alignment horizontal="center" vertical="center" wrapText="1"/>
    </xf>
    <xf numFmtId="49" fontId="9" fillId="0" borderId="42" xfId="0" applyNumberFormat="1" applyFont="1" applyFill="1" applyBorder="1" applyAlignment="1">
      <alignment horizontal="center" vertical="center"/>
    </xf>
    <xf numFmtId="49" fontId="9" fillId="0" borderId="62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51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 textRotation="90" wrapText="1"/>
    </xf>
    <xf numFmtId="49" fontId="2" fillId="0" borderId="17" xfId="0" applyNumberFormat="1" applyFont="1" applyFill="1" applyBorder="1" applyAlignment="1">
      <alignment horizontal="center" vertical="center" textRotation="90" wrapText="1"/>
    </xf>
    <xf numFmtId="49" fontId="2" fillId="0" borderId="39" xfId="0" applyNumberFormat="1" applyFont="1" applyFill="1" applyBorder="1" applyAlignment="1">
      <alignment horizontal="center" vertical="center" textRotation="90" wrapText="1"/>
    </xf>
    <xf numFmtId="0" fontId="27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38" fillId="0" borderId="38" xfId="0" applyFont="1" applyFill="1" applyBorder="1" applyAlignment="1">
      <alignment horizontal="left" vertical="center"/>
    </xf>
    <xf numFmtId="0" fontId="44" fillId="0" borderId="38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56" fillId="0" borderId="78" xfId="0" applyFont="1" applyFill="1" applyBorder="1" applyAlignment="1">
      <alignment horizontal="center" vertical="center"/>
    </xf>
    <xf numFmtId="0" fontId="56" fillId="0" borderId="79" xfId="0" applyFont="1" applyFill="1" applyBorder="1" applyAlignment="1">
      <alignment horizontal="center" vertical="center"/>
    </xf>
    <xf numFmtId="0" fontId="56" fillId="0" borderId="9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right" vertical="center" shrinkToFit="1"/>
    </xf>
    <xf numFmtId="0" fontId="4" fillId="0" borderId="81" xfId="0" applyFont="1" applyFill="1" applyBorder="1" applyAlignment="1">
      <alignment vertical="center"/>
    </xf>
    <xf numFmtId="0" fontId="4" fillId="0" borderId="73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54" xfId="0" applyFont="1" applyFill="1" applyBorder="1" applyAlignment="1" applyProtection="1">
      <alignment horizontal="left" vertical="center" wrapText="1"/>
    </xf>
    <xf numFmtId="0" fontId="3" fillId="0" borderId="53" xfId="0" applyFont="1" applyFill="1" applyBorder="1" applyAlignment="1" applyProtection="1">
      <alignment horizontal="left" vertical="center" wrapText="1"/>
    </xf>
    <xf numFmtId="0" fontId="3" fillId="0" borderId="46" xfId="0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40" fillId="0" borderId="38" xfId="0" applyFont="1" applyFill="1" applyBorder="1" applyAlignment="1">
      <alignment horizontal="left" wrapText="1"/>
    </xf>
    <xf numFmtId="0" fontId="42" fillId="0" borderId="38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center"/>
    </xf>
    <xf numFmtId="0" fontId="45" fillId="0" borderId="38" xfId="0" applyFont="1" applyFill="1" applyBorder="1" applyAlignment="1">
      <alignment horizontal="center"/>
    </xf>
    <xf numFmtId="0" fontId="13" fillId="0" borderId="0" xfId="0" applyFont="1" applyFill="1" applyBorder="1"/>
    <xf numFmtId="0" fontId="3" fillId="0" borderId="70" xfId="0" applyFont="1" applyFill="1" applyBorder="1" applyAlignment="1" applyProtection="1">
      <alignment horizontal="center" vertical="center" wrapText="1"/>
    </xf>
    <xf numFmtId="0" fontId="3" fillId="0" borderId="81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55" fillId="0" borderId="53" xfId="0" applyFont="1" applyFill="1" applyBorder="1" applyAlignment="1">
      <alignment horizontal="left" vertical="center" wrapText="1"/>
    </xf>
    <xf numFmtId="0" fontId="55" fillId="0" borderId="46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right"/>
    </xf>
    <xf numFmtId="0" fontId="3" fillId="0" borderId="66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 textRotation="90" wrapText="1"/>
    </xf>
    <xf numFmtId="0" fontId="2" fillId="0" borderId="75" xfId="0" applyFont="1" applyFill="1" applyBorder="1" applyAlignment="1">
      <alignment horizontal="center" vertical="center" textRotation="90" wrapText="1"/>
    </xf>
    <xf numFmtId="0" fontId="9" fillId="0" borderId="76" xfId="0" applyNumberFormat="1" applyFont="1" applyFill="1" applyBorder="1" applyAlignment="1">
      <alignment horizontal="center" vertical="center" textRotation="90" wrapText="1"/>
    </xf>
    <xf numFmtId="0" fontId="9" fillId="0" borderId="18" xfId="0" applyNumberFormat="1" applyFont="1" applyFill="1" applyBorder="1" applyAlignment="1">
      <alignment horizontal="center" vertical="center" textRotation="90" wrapText="1"/>
    </xf>
    <xf numFmtId="0" fontId="9" fillId="0" borderId="77" xfId="0" applyNumberFormat="1" applyFont="1" applyFill="1" applyBorder="1" applyAlignment="1">
      <alignment horizontal="center" vertical="center" textRotation="90" wrapText="1"/>
    </xf>
    <xf numFmtId="49" fontId="2" fillId="0" borderId="26" xfId="0" applyNumberFormat="1" applyFont="1" applyFill="1" applyBorder="1" applyAlignment="1">
      <alignment horizontal="center" vertical="center" textRotation="90"/>
    </xf>
    <xf numFmtId="49" fontId="2" fillId="0" borderId="17" xfId="0" applyNumberFormat="1" applyFont="1" applyFill="1" applyBorder="1" applyAlignment="1">
      <alignment horizontal="center" vertical="center" textRotation="90"/>
    </xf>
    <xf numFmtId="49" fontId="2" fillId="0" borderId="39" xfId="0" applyNumberFormat="1" applyFont="1" applyFill="1" applyBorder="1" applyAlignment="1">
      <alignment horizontal="center" vertical="center" textRotation="90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109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82" xfId="0" applyNumberFormat="1" applyFont="1" applyFill="1" applyBorder="1" applyAlignment="1">
      <alignment horizontal="center" vertical="center" textRotation="90"/>
    </xf>
    <xf numFmtId="0" fontId="2" fillId="0" borderId="49" xfId="0" applyNumberFormat="1" applyFont="1" applyFill="1" applyBorder="1" applyAlignment="1">
      <alignment horizontal="center" vertical="center" textRotation="90"/>
    </xf>
    <xf numFmtId="0" fontId="2" fillId="0" borderId="83" xfId="0" applyNumberFormat="1" applyFont="1" applyFill="1" applyBorder="1" applyAlignment="1">
      <alignment horizontal="center" vertical="center" textRotation="90"/>
    </xf>
    <xf numFmtId="0" fontId="2" fillId="0" borderId="23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 textRotation="90" wrapText="1"/>
    </xf>
    <xf numFmtId="49" fontId="2" fillId="0" borderId="19" xfId="0" applyNumberFormat="1" applyFont="1" applyFill="1" applyBorder="1" applyAlignment="1">
      <alignment horizontal="center" vertical="center" textRotation="90" wrapText="1"/>
    </xf>
    <xf numFmtId="49" fontId="2" fillId="0" borderId="101" xfId="0" applyNumberFormat="1" applyFont="1" applyFill="1" applyBorder="1" applyAlignment="1">
      <alignment horizontal="center" vertical="center" textRotation="90" wrapText="1"/>
    </xf>
    <xf numFmtId="0" fontId="9" fillId="0" borderId="65" xfId="0" applyNumberFormat="1" applyFont="1" applyFill="1" applyBorder="1" applyAlignment="1">
      <alignment horizontal="center" vertical="center" wrapText="1"/>
    </xf>
    <xf numFmtId="0" fontId="9" fillId="0" borderId="61" xfId="0" applyNumberFormat="1" applyFont="1" applyFill="1" applyBorder="1" applyAlignment="1">
      <alignment horizontal="center" vertical="center"/>
    </xf>
    <xf numFmtId="0" fontId="9" fillId="0" borderId="62" xfId="0" applyNumberFormat="1" applyFont="1" applyFill="1" applyBorder="1" applyAlignment="1">
      <alignment horizontal="center" vertical="center"/>
    </xf>
    <xf numFmtId="0" fontId="9" fillId="0" borderId="63" xfId="0" applyNumberFormat="1" applyFont="1" applyFill="1" applyBorder="1" applyAlignment="1">
      <alignment horizontal="center" vertical="center"/>
    </xf>
    <xf numFmtId="0" fontId="9" fillId="0" borderId="51" xfId="0" applyNumberFormat="1" applyFont="1" applyFill="1" applyBorder="1" applyAlignment="1">
      <alignment horizontal="center" vertical="center"/>
    </xf>
    <xf numFmtId="0" fontId="9" fillId="0" borderId="59" xfId="0" applyNumberFormat="1" applyFont="1" applyFill="1" applyBorder="1" applyAlignment="1">
      <alignment horizontal="center" vertical="center"/>
    </xf>
    <xf numFmtId="0" fontId="9" fillId="0" borderId="65" xfId="0" applyNumberFormat="1" applyFont="1" applyFill="1" applyBorder="1" applyAlignment="1">
      <alignment horizontal="center" vertical="center"/>
    </xf>
    <xf numFmtId="0" fontId="9" fillId="0" borderId="42" xfId="0" applyNumberFormat="1" applyFont="1" applyFill="1" applyBorder="1" applyAlignment="1">
      <alignment horizontal="center" vertical="center"/>
    </xf>
    <xf numFmtId="0" fontId="9" fillId="0" borderId="74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9" fillId="0" borderId="82" xfId="0" applyNumberFormat="1" applyFont="1" applyFill="1" applyBorder="1" applyAlignment="1">
      <alignment horizontal="center" vertical="center" textRotation="90"/>
    </xf>
    <xf numFmtId="0" fontId="9" fillId="0" borderId="49" xfId="0" applyNumberFormat="1" applyFont="1" applyFill="1" applyBorder="1" applyAlignment="1">
      <alignment horizontal="center" vertical="center" textRotation="90"/>
    </xf>
    <xf numFmtId="0" fontId="9" fillId="0" borderId="83" xfId="0" applyNumberFormat="1" applyFont="1" applyFill="1" applyBorder="1" applyAlignment="1">
      <alignment horizontal="center" vertical="center" textRotation="90"/>
    </xf>
    <xf numFmtId="0" fontId="2" fillId="0" borderId="89" xfId="0" applyNumberFormat="1" applyFont="1" applyFill="1" applyBorder="1" applyAlignment="1">
      <alignment horizontal="center" vertical="center" textRotation="90" wrapText="1"/>
    </xf>
    <xf numFmtId="0" fontId="2" fillId="0" borderId="18" xfId="0" applyNumberFormat="1" applyFont="1" applyFill="1" applyBorder="1" applyAlignment="1">
      <alignment horizontal="center" vertical="center" textRotation="90" wrapText="1"/>
    </xf>
    <xf numFmtId="0" fontId="2" fillId="0" borderId="77" xfId="0" applyNumberFormat="1" applyFont="1" applyFill="1" applyBorder="1" applyAlignment="1">
      <alignment horizontal="center" vertical="center" textRotation="90" wrapText="1"/>
    </xf>
    <xf numFmtId="0" fontId="14" fillId="0" borderId="34" xfId="0" applyFont="1" applyFill="1" applyBorder="1" applyAlignment="1">
      <alignment horizontal="center" vertical="center" textRotation="90"/>
    </xf>
    <xf numFmtId="0" fontId="14" fillId="0" borderId="20" xfId="0" applyFont="1" applyFill="1" applyBorder="1" applyAlignment="1">
      <alignment horizontal="center" vertical="center" textRotation="90"/>
    </xf>
    <xf numFmtId="0" fontId="14" fillId="0" borderId="75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16" fillId="0" borderId="85" xfId="0" applyFont="1" applyFill="1" applyBorder="1" applyAlignment="1">
      <alignment horizontal="center" vertical="center" wrapText="1"/>
    </xf>
    <xf numFmtId="0" fontId="16" fillId="0" borderId="86" xfId="0" applyFont="1" applyFill="1" applyBorder="1" applyAlignment="1">
      <alignment horizontal="center" vertical="center" wrapText="1"/>
    </xf>
    <xf numFmtId="0" fontId="16" fillId="0" borderId="87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textRotation="90" wrapText="1"/>
    </xf>
    <xf numFmtId="0" fontId="35" fillId="0" borderId="39" xfId="0" applyFont="1" applyFill="1" applyBorder="1" applyAlignment="1">
      <alignment horizontal="center" vertical="center" textRotation="90" wrapText="1"/>
    </xf>
    <xf numFmtId="49" fontId="2" fillId="0" borderId="82" xfId="0" applyNumberFormat="1" applyFont="1" applyFill="1" applyBorder="1" applyAlignment="1">
      <alignment horizontal="center" vertical="center" textRotation="90" wrapText="1"/>
    </xf>
    <xf numFmtId="49" fontId="2" fillId="0" borderId="49" xfId="0" applyNumberFormat="1" applyFont="1" applyFill="1" applyBorder="1" applyAlignment="1">
      <alignment horizontal="center" vertical="center" textRotation="90" wrapText="1"/>
    </xf>
    <xf numFmtId="49" fontId="2" fillId="0" borderId="83" xfId="0" applyNumberFormat="1" applyFont="1" applyFill="1" applyBorder="1" applyAlignment="1">
      <alignment horizontal="center" vertical="center" textRotation="90" wrapText="1"/>
    </xf>
    <xf numFmtId="0" fontId="3" fillId="0" borderId="91" xfId="0" applyFont="1" applyFill="1" applyBorder="1" applyAlignment="1" applyProtection="1">
      <alignment horizontal="left" vertical="center" wrapText="1"/>
    </xf>
    <xf numFmtId="49" fontId="62" fillId="0" borderId="0" xfId="0" applyNumberFormat="1" applyFont="1" applyFill="1" applyBorder="1" applyAlignment="1" applyProtection="1">
      <alignment horizontal="right" vertical="justify"/>
    </xf>
    <xf numFmtId="11" fontId="40" fillId="0" borderId="0" xfId="0" applyNumberFormat="1" applyFont="1" applyFill="1" applyBorder="1" applyAlignment="1" applyProtection="1">
      <alignment horizontal="left" wrapText="1"/>
    </xf>
    <xf numFmtId="0" fontId="38" fillId="0" borderId="91" xfId="0" applyFont="1" applyFill="1" applyBorder="1" applyAlignment="1">
      <alignment horizontal="right" vertical="center"/>
    </xf>
    <xf numFmtId="0" fontId="38" fillId="0" borderId="48" xfId="0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right" vertical="center"/>
    </xf>
    <xf numFmtId="0" fontId="4" fillId="0" borderId="111" xfId="0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8" fillId="0" borderId="54" xfId="0" applyFont="1" applyFill="1" applyBorder="1" applyAlignment="1">
      <alignment horizontal="right" vertical="center"/>
    </xf>
    <xf numFmtId="0" fontId="38" fillId="0" borderId="53" xfId="0" applyFont="1" applyFill="1" applyBorder="1" applyAlignment="1">
      <alignment horizontal="right" vertical="center"/>
    </xf>
    <xf numFmtId="0" fontId="4" fillId="0" borderId="53" xfId="0" applyFont="1" applyFill="1" applyBorder="1" applyAlignment="1">
      <alignment horizontal="right" vertical="center"/>
    </xf>
    <xf numFmtId="0" fontId="4" fillId="0" borderId="84" xfId="0" applyFont="1" applyFill="1" applyBorder="1" applyAlignment="1">
      <alignment horizontal="right" vertical="center"/>
    </xf>
    <xf numFmtId="0" fontId="38" fillId="0" borderId="68" xfId="0" applyFont="1" applyFill="1" applyBorder="1" applyAlignment="1">
      <alignment horizontal="right" vertical="center"/>
    </xf>
    <xf numFmtId="0" fontId="38" fillId="0" borderId="38" xfId="0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right" vertical="center"/>
    </xf>
    <xf numFmtId="0" fontId="4" fillId="0" borderId="110" xfId="0" applyFont="1" applyFill="1" applyBorder="1" applyAlignment="1">
      <alignment horizontal="right" vertical="center"/>
    </xf>
    <xf numFmtId="0" fontId="38" fillId="0" borderId="38" xfId="0" applyNumberFormat="1" applyFont="1" applyFill="1" applyBorder="1" applyAlignment="1">
      <alignment horizontal="center" vertical="center" wrapText="1"/>
    </xf>
    <xf numFmtId="0" fontId="58" fillId="0" borderId="93" xfId="0" applyFont="1" applyFill="1" applyBorder="1" applyAlignment="1">
      <alignment horizontal="center" vertical="center" wrapText="1"/>
    </xf>
    <xf numFmtId="0" fontId="3" fillId="0" borderId="93" xfId="0" applyNumberFormat="1" applyFont="1" applyFill="1" applyBorder="1" applyAlignment="1">
      <alignment horizontal="center" vertical="center" wrapText="1"/>
    </xf>
    <xf numFmtId="0" fontId="38" fillId="0" borderId="42" xfId="0" applyNumberFormat="1" applyFont="1" applyFill="1" applyBorder="1" applyAlignment="1">
      <alignment horizontal="center" vertical="center" wrapText="1"/>
    </xf>
    <xf numFmtId="0" fontId="38" fillId="0" borderId="67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center" vertical="center" wrapText="1"/>
    </xf>
    <xf numFmtId="0" fontId="38" fillId="0" borderId="52" xfId="0" applyNumberFormat="1" applyFont="1" applyFill="1" applyBorder="1" applyAlignment="1">
      <alignment horizontal="center" vertical="center" wrapText="1"/>
    </xf>
    <xf numFmtId="0" fontId="38" fillId="0" borderId="68" xfId="0" applyNumberFormat="1" applyFont="1" applyFill="1" applyBorder="1" applyAlignment="1">
      <alignment horizontal="center" vertical="center" wrapText="1"/>
    </xf>
    <xf numFmtId="0" fontId="38" fillId="0" borderId="69" xfId="0" applyNumberFormat="1" applyFont="1" applyFill="1" applyBorder="1" applyAlignment="1">
      <alignment horizontal="center" vertical="center" wrapText="1"/>
    </xf>
    <xf numFmtId="0" fontId="57" fillId="0" borderId="50" xfId="0" applyNumberFormat="1" applyFont="1" applyFill="1" applyBorder="1" applyAlignment="1">
      <alignment horizontal="center" vertical="center" wrapText="1"/>
    </xf>
    <xf numFmtId="0" fontId="57" fillId="0" borderId="42" xfId="0" applyNumberFormat="1" applyFont="1" applyFill="1" applyBorder="1" applyAlignment="1">
      <alignment horizontal="center" vertical="center" wrapText="1"/>
    </xf>
    <xf numFmtId="0" fontId="57" fillId="0" borderId="66" xfId="0" applyNumberFormat="1" applyFont="1" applyFill="1" applyBorder="1" applyAlignment="1">
      <alignment horizontal="center" vertical="center" wrapText="1"/>
    </xf>
    <xf numFmtId="0" fontId="57" fillId="0" borderId="67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center" vertical="center" wrapText="1"/>
    </xf>
    <xf numFmtId="0" fontId="57" fillId="0" borderId="52" xfId="0" applyNumberFormat="1" applyFont="1" applyFill="1" applyBorder="1" applyAlignment="1">
      <alignment horizontal="center" vertical="center" wrapText="1"/>
    </xf>
    <xf numFmtId="0" fontId="57" fillId="0" borderId="68" xfId="0" applyNumberFormat="1" applyFont="1" applyFill="1" applyBorder="1" applyAlignment="1">
      <alignment horizontal="center" vertical="center" wrapText="1"/>
    </xf>
    <xf numFmtId="0" fontId="57" fillId="0" borderId="38" xfId="0" applyNumberFormat="1" applyFont="1" applyFill="1" applyBorder="1" applyAlignment="1">
      <alignment horizontal="center" vertical="center" wrapText="1"/>
    </xf>
    <xf numFmtId="0" fontId="57" fillId="0" borderId="69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 vertical="center" wrapText="1"/>
    </xf>
    <xf numFmtId="0" fontId="3" fillId="0" borderId="48" xfId="0" applyFont="1" applyFill="1" applyBorder="1" applyAlignment="1" applyProtection="1">
      <alignment horizontal="left" vertical="center" wrapText="1"/>
    </xf>
    <xf numFmtId="0" fontId="3" fillId="0" borderId="45" xfId="0" applyFont="1" applyFill="1" applyBorder="1" applyAlignment="1" applyProtection="1">
      <alignment horizontal="left" vertical="center" wrapText="1"/>
    </xf>
    <xf numFmtId="0" fontId="59" fillId="0" borderId="42" xfId="0" applyNumberFormat="1" applyFont="1" applyFill="1" applyBorder="1" applyAlignment="1">
      <alignment horizontal="center" vertical="center" wrapText="1"/>
    </xf>
    <xf numFmtId="0" fontId="38" fillId="0" borderId="50" xfId="0" applyNumberFormat="1" applyFont="1" applyFill="1" applyBorder="1" applyAlignment="1">
      <alignment horizontal="left" vertical="center" wrapText="1"/>
    </xf>
    <xf numFmtId="0" fontId="38" fillId="0" borderId="42" xfId="0" applyNumberFormat="1" applyFont="1" applyFill="1" applyBorder="1" applyAlignment="1">
      <alignment horizontal="left" vertical="center" wrapText="1"/>
    </xf>
    <xf numFmtId="0" fontId="38" fillId="0" borderId="66" xfId="0" applyNumberFormat="1" applyFont="1" applyFill="1" applyBorder="1" applyAlignment="1">
      <alignment horizontal="left" vertical="center" wrapText="1"/>
    </xf>
    <xf numFmtId="0" fontId="60" fillId="0" borderId="42" xfId="0" applyNumberFormat="1" applyFont="1" applyFill="1" applyBorder="1" applyAlignment="1">
      <alignment horizontal="center" vertical="center" wrapText="1"/>
    </xf>
    <xf numFmtId="0" fontId="38" fillId="0" borderId="93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center" vertical="top" wrapText="1"/>
    </xf>
    <xf numFmtId="0" fontId="55" fillId="0" borderId="42" xfId="0" applyFont="1" applyFill="1" applyBorder="1" applyAlignment="1">
      <alignment horizontal="center" vertical="top" wrapText="1"/>
    </xf>
    <xf numFmtId="0" fontId="55" fillId="0" borderId="66" xfId="0" applyFont="1" applyFill="1" applyBorder="1" applyAlignment="1">
      <alignment horizontal="center" vertical="top" wrapText="1"/>
    </xf>
    <xf numFmtId="0" fontId="55" fillId="0" borderId="68" xfId="0" applyFont="1" applyFill="1" applyBorder="1" applyAlignment="1">
      <alignment horizontal="center" vertical="top" wrapText="1"/>
    </xf>
    <xf numFmtId="0" fontId="55" fillId="0" borderId="38" xfId="0" applyFont="1" applyFill="1" applyBorder="1" applyAlignment="1">
      <alignment horizontal="center" vertical="top" wrapText="1"/>
    </xf>
    <xf numFmtId="0" fontId="55" fillId="0" borderId="69" xfId="0" applyFont="1" applyFill="1" applyBorder="1" applyAlignment="1">
      <alignment horizontal="center" vertical="top" wrapText="1"/>
    </xf>
    <xf numFmtId="0" fontId="55" fillId="0" borderId="105" xfId="0" applyFont="1" applyFill="1" applyBorder="1" applyAlignment="1">
      <alignment horizontal="center" vertical="center" wrapText="1"/>
    </xf>
    <xf numFmtId="0" fontId="55" fillId="0" borderId="68" xfId="0" applyFont="1" applyFill="1" applyBorder="1" applyAlignment="1">
      <alignment horizontal="center" vertical="center" wrapText="1"/>
    </xf>
    <xf numFmtId="0" fontId="55" fillId="0" borderId="69" xfId="0" applyFont="1" applyFill="1" applyBorder="1" applyAlignment="1">
      <alignment horizontal="center" vertical="center" wrapText="1"/>
    </xf>
    <xf numFmtId="0" fontId="45" fillId="0" borderId="58" xfId="0" applyFont="1" applyFill="1" applyBorder="1" applyAlignment="1">
      <alignment horizontal="center" vertical="center" wrapText="1"/>
    </xf>
    <xf numFmtId="0" fontId="45" fillId="0" borderId="120" xfId="0" applyFont="1" applyFill="1" applyBorder="1" applyAlignment="1">
      <alignment horizontal="center" vertical="center" wrapText="1"/>
    </xf>
    <xf numFmtId="0" fontId="45" fillId="0" borderId="105" xfId="0" applyFont="1" applyFill="1" applyBorder="1" applyAlignment="1">
      <alignment horizontal="center" vertical="center" wrapText="1"/>
    </xf>
    <xf numFmtId="0" fontId="66" fillId="0" borderId="70" xfId="0" applyFont="1" applyFill="1" applyBorder="1" applyAlignment="1">
      <alignment horizontal="left" vertical="center" wrapText="1"/>
    </xf>
    <xf numFmtId="0" fontId="66" fillId="0" borderId="81" xfId="0" applyFont="1" applyFill="1" applyBorder="1" applyAlignment="1">
      <alignment horizontal="left" vertical="center" wrapText="1"/>
    </xf>
    <xf numFmtId="0" fontId="66" fillId="0" borderId="73" xfId="0" applyFont="1" applyFill="1" applyBorder="1" applyAlignment="1">
      <alignment horizontal="left" vertical="center" wrapText="1"/>
    </xf>
    <xf numFmtId="0" fontId="3" fillId="0" borderId="70" xfId="0" applyFont="1" applyFill="1" applyBorder="1" applyAlignment="1" applyProtection="1">
      <alignment horizontal="right"/>
    </xf>
    <xf numFmtId="0" fontId="3" fillId="0" borderId="81" xfId="0" applyFont="1" applyFill="1" applyBorder="1" applyAlignment="1" applyProtection="1">
      <alignment horizontal="right"/>
    </xf>
    <xf numFmtId="0" fontId="3" fillId="0" borderId="70" xfId="0" applyFont="1" applyFill="1" applyBorder="1" applyAlignment="1" applyProtection="1">
      <alignment horizontal="center" vertical="center"/>
    </xf>
    <xf numFmtId="0" fontId="3" fillId="0" borderId="81" xfId="0" applyFont="1" applyFill="1" applyBorder="1" applyAlignment="1" applyProtection="1">
      <alignment horizontal="center" vertical="center"/>
    </xf>
    <xf numFmtId="0" fontId="3" fillId="0" borderId="73" xfId="0" applyFont="1" applyFill="1" applyBorder="1" applyAlignment="1" applyProtection="1">
      <alignment horizontal="center" vertical="center"/>
    </xf>
    <xf numFmtId="0" fontId="3" fillId="0" borderId="68" xfId="0" applyFont="1" applyFill="1" applyBorder="1" applyAlignment="1" applyProtection="1">
      <alignment horizontal="left" vertical="center" wrapText="1"/>
    </xf>
    <xf numFmtId="0" fontId="3" fillId="0" borderId="38" xfId="0" applyFont="1" applyFill="1" applyBorder="1" applyAlignment="1" applyProtection="1">
      <alignment horizontal="left" vertical="center" wrapText="1"/>
    </xf>
    <xf numFmtId="0" fontId="3" fillId="0" borderId="69" xfId="0" applyFont="1" applyFill="1" applyBorder="1" applyAlignment="1" applyProtection="1">
      <alignment horizontal="left" vertical="center" wrapText="1"/>
    </xf>
    <xf numFmtId="0" fontId="38" fillId="0" borderId="55" xfId="0" applyFont="1" applyFill="1" applyBorder="1" applyAlignment="1">
      <alignment horizontal="right" vertical="center"/>
    </xf>
    <xf numFmtId="0" fontId="38" fillId="0" borderId="13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59" xfId="0" applyFont="1" applyFill="1" applyBorder="1" applyAlignment="1">
      <alignment horizontal="right" vertical="center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50" xfId="0" applyNumberFormat="1" applyFont="1" applyFill="1" applyBorder="1" applyAlignment="1">
      <alignment horizontal="center" vertical="center" wrapText="1"/>
    </xf>
    <xf numFmtId="0" fontId="3" fillId="0" borderId="66" xfId="0" applyNumberFormat="1" applyFont="1" applyFill="1" applyBorder="1" applyAlignment="1">
      <alignment horizontal="center" vertical="center" wrapText="1"/>
    </xf>
    <xf numFmtId="0" fontId="3" fillId="0" borderId="68" xfId="0" applyNumberFormat="1" applyFont="1" applyFill="1" applyBorder="1" applyAlignment="1">
      <alignment horizontal="center" vertical="center" wrapText="1"/>
    </xf>
    <xf numFmtId="0" fontId="3" fillId="0" borderId="69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wrapText="1"/>
    </xf>
    <xf numFmtId="49" fontId="3" fillId="0" borderId="38" xfId="0" applyNumberFormat="1" applyFont="1" applyFill="1" applyBorder="1" applyAlignment="1">
      <alignment horizontal="center"/>
    </xf>
    <xf numFmtId="0" fontId="43" fillId="0" borderId="38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57" fillId="0" borderId="42" xfId="0" applyFont="1" applyFill="1" applyBorder="1" applyAlignment="1">
      <alignment horizontal="center" vertical="center" wrapText="1"/>
    </xf>
    <xf numFmtId="0" fontId="41" fillId="0" borderId="61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41" fillId="0" borderId="63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41" fillId="0" borderId="60" xfId="0" applyFont="1" applyFill="1" applyBorder="1" applyAlignment="1">
      <alignment horizontal="center" vertical="center" wrapText="1"/>
    </xf>
    <xf numFmtId="0" fontId="57" fillId="0" borderId="65" xfId="0" applyNumberFormat="1" applyFont="1" applyFill="1" applyBorder="1" applyAlignment="1">
      <alignment horizontal="center" vertical="center" wrapText="1"/>
    </xf>
    <xf numFmtId="0" fontId="41" fillId="0" borderId="42" xfId="0" applyFont="1" applyFill="1" applyBorder="1" applyAlignment="1">
      <alignment horizontal="center" vertical="center"/>
    </xf>
    <xf numFmtId="0" fontId="41" fillId="0" borderId="61" xfId="0" applyFont="1" applyFill="1" applyBorder="1" applyAlignment="1">
      <alignment horizontal="center" vertical="center"/>
    </xf>
    <xf numFmtId="0" fontId="41" fillId="0" borderId="62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63" xfId="0" applyFont="1" applyFill="1" applyBorder="1" applyAlignment="1">
      <alignment horizontal="center" vertical="center"/>
    </xf>
    <xf numFmtId="0" fontId="41" fillId="0" borderId="64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60" xfId="0" applyFont="1" applyFill="1" applyBorder="1" applyAlignment="1">
      <alignment horizontal="center" vertical="center"/>
    </xf>
    <xf numFmtId="0" fontId="38" fillId="0" borderId="78" xfId="0" applyFont="1" applyFill="1" applyBorder="1" applyAlignment="1">
      <alignment horizontal="center" vertical="center" wrapText="1"/>
    </xf>
    <xf numFmtId="0" fontId="44" fillId="0" borderId="79" xfId="0" applyFont="1" applyFill="1" applyBorder="1" applyAlignment="1">
      <alignment wrapText="1"/>
    </xf>
    <xf numFmtId="0" fontId="44" fillId="0" borderId="4" xfId="0" applyFont="1" applyFill="1" applyBorder="1" applyAlignment="1">
      <alignment wrapText="1"/>
    </xf>
    <xf numFmtId="0" fontId="44" fillId="0" borderId="80" xfId="0" applyFont="1" applyFill="1" applyBorder="1" applyAlignment="1">
      <alignment wrapText="1"/>
    </xf>
    <xf numFmtId="0" fontId="3" fillId="0" borderId="68" xfId="0" applyFont="1" applyFill="1" applyBorder="1" applyAlignment="1" applyProtection="1">
      <alignment horizontal="center" wrapText="1"/>
    </xf>
    <xf numFmtId="0" fontId="3" fillId="0" borderId="38" xfId="0" applyFont="1" applyFill="1" applyBorder="1" applyAlignment="1" applyProtection="1">
      <alignment horizontal="center" wrapText="1"/>
    </xf>
    <xf numFmtId="0" fontId="3" fillId="0" borderId="69" xfId="0" applyFont="1" applyFill="1" applyBorder="1" applyAlignment="1" applyProtection="1">
      <alignment horizontal="center" wrapText="1"/>
    </xf>
    <xf numFmtId="0" fontId="2" fillId="0" borderId="20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198120</xdr:colOff>
      <xdr:row>3</xdr:row>
      <xdr:rowOff>419100</xdr:rowOff>
    </xdr:from>
    <xdr:to>
      <xdr:col>20</xdr:col>
      <xdr:colOff>2385060</xdr:colOff>
      <xdr:row>6</xdr:row>
      <xdr:rowOff>411480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46120" y="1165860"/>
          <a:ext cx="2186940" cy="2255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O90"/>
  <sheetViews>
    <sheetView tabSelected="1" view="pageBreakPreview" zoomScale="25" zoomScaleNormal="25" zoomScaleSheetLayoutView="25" workbookViewId="0">
      <selection activeCell="AB75" sqref="AB75"/>
    </sheetView>
  </sheetViews>
  <sheetFormatPr defaultColWidth="10.109375" defaultRowHeight="13.2"/>
  <cols>
    <col min="1" max="1" width="10.109375" style="5"/>
    <col min="2" max="2" width="34.109375" style="5" customWidth="1"/>
    <col min="3" max="3" width="12" style="5" customWidth="1"/>
    <col min="4" max="20" width="6.33203125" style="5" hidden="1" customWidth="1"/>
    <col min="21" max="21" width="42.109375" style="5" customWidth="1"/>
    <col min="22" max="22" width="67.44140625" style="6" customWidth="1"/>
    <col min="23" max="23" width="22" style="45" customWidth="1"/>
    <col min="24" max="24" width="22.44140625" style="46" customWidth="1"/>
    <col min="25" max="25" width="25.6640625" style="47" customWidth="1"/>
    <col min="26" max="27" width="12.6640625" style="47" customWidth="1"/>
    <col min="28" max="28" width="14.6640625" style="47" customWidth="1"/>
    <col min="29" max="29" width="14.44140625" style="47" customWidth="1"/>
    <col min="30" max="30" width="12.6640625" style="47" customWidth="1"/>
    <col min="31" max="32" width="12.6640625" style="48" customWidth="1"/>
    <col min="33" max="33" width="20" style="48" customWidth="1"/>
    <col min="34" max="34" width="15.33203125" style="48" customWidth="1"/>
    <col min="35" max="35" width="12.6640625" style="48" customWidth="1"/>
    <col min="36" max="36" width="13.33203125" style="48" customWidth="1"/>
    <col min="37" max="37" width="16.88671875" style="48" customWidth="1"/>
    <col min="38" max="38" width="20.5546875" style="48" customWidth="1"/>
    <col min="39" max="39" width="16.33203125" style="48" customWidth="1"/>
    <col min="40" max="40" width="18.5546875" style="48" customWidth="1"/>
    <col min="41" max="41" width="15.6640625" style="48" customWidth="1"/>
    <col min="42" max="42" width="20.5546875" style="48" customWidth="1"/>
    <col min="43" max="43" width="10.6640625" style="5" customWidth="1"/>
    <col min="44" max="44" width="14.6640625" style="5" customWidth="1"/>
    <col min="45" max="50" width="10.6640625" style="5" customWidth="1"/>
    <col min="51" max="51" width="12.88671875" style="5" customWidth="1"/>
    <col min="52" max="54" width="10.6640625" style="5" customWidth="1"/>
    <col min="55" max="55" width="13.6640625" style="5" customWidth="1"/>
    <col min="56" max="56" width="10.6640625" style="5" customWidth="1"/>
    <col min="57" max="57" width="13.6640625" style="5" customWidth="1"/>
    <col min="58" max="58" width="10.6640625" style="5" customWidth="1"/>
    <col min="59" max="16384" width="10.109375" style="5"/>
  </cols>
  <sheetData>
    <row r="2" spans="2:63" ht="60.6">
      <c r="C2" s="568" t="s">
        <v>28</v>
      </c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568"/>
      <c r="AC2" s="568"/>
      <c r="AD2" s="568"/>
      <c r="AE2" s="568"/>
      <c r="AF2" s="568"/>
      <c r="AG2" s="568"/>
      <c r="AH2" s="568"/>
      <c r="AI2" s="568"/>
      <c r="AJ2" s="568"/>
      <c r="AK2" s="568"/>
      <c r="AL2" s="568"/>
      <c r="AM2" s="568"/>
      <c r="AN2" s="568"/>
      <c r="AO2" s="568"/>
      <c r="AP2" s="568"/>
      <c r="AQ2" s="568"/>
      <c r="AR2" s="568"/>
      <c r="AS2" s="568"/>
      <c r="AT2" s="568"/>
      <c r="AU2" s="568"/>
      <c r="AV2" s="568"/>
      <c r="AW2" s="568"/>
      <c r="AX2" s="568"/>
      <c r="AY2" s="568"/>
      <c r="AZ2" s="568"/>
      <c r="BA2" s="568"/>
      <c r="BB2" s="568"/>
    </row>
    <row r="3" spans="2:63" ht="15.75" customHeight="1"/>
    <row r="4" spans="2:63" ht="56.25" customHeight="1">
      <c r="C4" s="465" t="s">
        <v>0</v>
      </c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6"/>
      <c r="W4" s="466"/>
      <c r="X4" s="466"/>
      <c r="Y4" s="466"/>
      <c r="Z4" s="466"/>
      <c r="AA4" s="466"/>
      <c r="AB4" s="466"/>
      <c r="AC4" s="466"/>
      <c r="AD4" s="466"/>
      <c r="AE4" s="466"/>
      <c r="AF4" s="466"/>
      <c r="AG4" s="466"/>
      <c r="AH4" s="466"/>
      <c r="AI4" s="466"/>
      <c r="AJ4" s="466"/>
      <c r="AK4" s="466"/>
      <c r="AL4" s="466"/>
      <c r="AM4" s="466"/>
      <c r="AN4" s="466"/>
      <c r="AO4" s="466"/>
      <c r="AP4" s="466"/>
      <c r="AQ4" s="466"/>
      <c r="AR4" s="466"/>
      <c r="AS4" s="466"/>
      <c r="AT4" s="466"/>
      <c r="AU4" s="466"/>
      <c r="AV4" s="466"/>
      <c r="AW4" s="466"/>
      <c r="AX4" s="466"/>
      <c r="AY4" s="466"/>
      <c r="AZ4" s="466"/>
      <c r="BA4" s="466"/>
      <c r="BB4" s="466"/>
    </row>
    <row r="5" spans="2:63" ht="65.400000000000006" customHeight="1"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1"/>
      <c r="W5" s="470" t="s">
        <v>53</v>
      </c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470"/>
      <c r="AK5" s="470"/>
      <c r="AL5" s="470"/>
      <c r="AM5" s="470"/>
      <c r="AN5" s="470"/>
      <c r="AO5" s="470"/>
      <c r="AP5" s="470"/>
      <c r="AQ5" s="470"/>
      <c r="AR5" s="470"/>
      <c r="AS5" s="470"/>
      <c r="AT5" s="470"/>
      <c r="AU5" s="470"/>
      <c r="AV5" s="470"/>
      <c r="AW5" s="470"/>
      <c r="AX5" s="470"/>
      <c r="AY5" s="470"/>
      <c r="AZ5" s="470"/>
      <c r="BA5" s="470"/>
      <c r="BB5" s="282"/>
    </row>
    <row r="6" spans="2:63" ht="57" customHeight="1"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1"/>
      <c r="W6" s="281"/>
      <c r="X6" s="468" t="s">
        <v>51</v>
      </c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9"/>
      <c r="AN6" s="49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</row>
    <row r="7" spans="2:63" ht="69" customHeight="1">
      <c r="U7" s="467"/>
      <c r="V7" s="467"/>
      <c r="W7" s="50"/>
      <c r="X7" s="8"/>
      <c r="Y7" s="469" t="s">
        <v>59</v>
      </c>
      <c r="Z7" s="469"/>
      <c r="AA7" s="469"/>
      <c r="AB7" s="469"/>
      <c r="AC7" s="469"/>
      <c r="AD7" s="469"/>
      <c r="AE7" s="469"/>
      <c r="AF7" s="469"/>
      <c r="AG7" s="469"/>
      <c r="AH7" s="469"/>
      <c r="AI7" s="51"/>
      <c r="AJ7" s="52"/>
      <c r="AK7" s="52"/>
      <c r="AL7" s="52"/>
      <c r="AM7" s="52"/>
      <c r="AN7" s="52"/>
      <c r="AO7" s="52"/>
      <c r="AP7" s="52"/>
      <c r="AQ7" s="52"/>
      <c r="AR7" s="53"/>
      <c r="AS7" s="54"/>
      <c r="AT7" s="52"/>
      <c r="AU7" s="52"/>
      <c r="AV7" s="52"/>
      <c r="AW7" s="290"/>
      <c r="AX7" s="290"/>
      <c r="AY7" s="290"/>
      <c r="AZ7" s="290"/>
      <c r="BA7" s="290"/>
      <c r="BB7" s="283"/>
      <c r="BC7" s="255"/>
      <c r="BD7" s="255"/>
      <c r="BE7" s="255"/>
      <c r="BF7" s="255"/>
      <c r="BG7" s="55"/>
    </row>
    <row r="8" spans="2:63" ht="70.5" customHeight="1" thickBot="1">
      <c r="B8" s="467" t="s">
        <v>24</v>
      </c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7"/>
      <c r="V8" s="467"/>
      <c r="W8" s="575" t="s">
        <v>110</v>
      </c>
      <c r="X8" s="575"/>
      <c r="Y8" s="575"/>
      <c r="Z8" s="576" t="s">
        <v>113</v>
      </c>
      <c r="AA8" s="576"/>
      <c r="AB8" s="576"/>
      <c r="AC8" s="576"/>
      <c r="AD8" s="576"/>
      <c r="AE8" s="576"/>
      <c r="AF8" s="576"/>
      <c r="AG8" s="4"/>
      <c r="AH8" s="252" t="s">
        <v>112</v>
      </c>
      <c r="AI8" s="4"/>
      <c r="AJ8" s="4"/>
      <c r="AK8" s="4"/>
      <c r="AL8" s="9" t="s">
        <v>84</v>
      </c>
      <c r="AM8" s="4"/>
      <c r="AN8" s="4"/>
      <c r="AO8" s="4"/>
      <c r="AP8" s="4"/>
      <c r="AQ8" s="4"/>
      <c r="AR8" s="4"/>
      <c r="AS8" s="4"/>
      <c r="AT8" s="4"/>
      <c r="AU8" s="4"/>
      <c r="AV8" s="4"/>
      <c r="AW8" s="573" t="s">
        <v>29</v>
      </c>
      <c r="AX8" s="574"/>
      <c r="AY8" s="574"/>
      <c r="AZ8" s="574"/>
      <c r="BA8" s="574"/>
      <c r="BB8" s="577" t="s">
        <v>119</v>
      </c>
      <c r="BC8" s="577"/>
      <c r="BD8" s="577"/>
      <c r="BE8" s="577"/>
      <c r="BF8" s="577"/>
    </row>
    <row r="9" spans="2:63" ht="42" customHeight="1">
      <c r="B9" s="480" t="s">
        <v>45</v>
      </c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56"/>
      <c r="X9" s="1"/>
      <c r="Y9" s="2"/>
      <c r="Z9" s="2"/>
      <c r="AA9" s="2"/>
      <c r="AB9" s="2"/>
      <c r="AC9" s="481" t="s">
        <v>25</v>
      </c>
      <c r="AD9" s="481"/>
      <c r="AE9" s="481"/>
      <c r="AF9" s="481"/>
      <c r="AG9" s="481"/>
      <c r="AH9" s="481"/>
      <c r="AI9" s="481"/>
      <c r="AJ9" s="481"/>
      <c r="AK9" s="481"/>
      <c r="AL9" s="481"/>
      <c r="AM9" s="481"/>
      <c r="AN9" s="481"/>
      <c r="AO9" s="481"/>
      <c r="AP9" s="481"/>
      <c r="AQ9" s="481"/>
      <c r="AR9" s="481"/>
      <c r="AS9" s="481"/>
      <c r="AT9" s="481"/>
      <c r="AU9" s="481"/>
      <c r="AV9" s="481"/>
      <c r="AW9" s="574"/>
      <c r="AX9" s="574"/>
      <c r="AY9" s="574"/>
      <c r="AZ9" s="574"/>
      <c r="BA9" s="574"/>
      <c r="BB9" s="578" t="s">
        <v>118</v>
      </c>
      <c r="BC9" s="578"/>
      <c r="BD9" s="578"/>
      <c r="BE9" s="578"/>
      <c r="BF9" s="578"/>
    </row>
    <row r="10" spans="2:63" ht="66" customHeight="1" thickBot="1">
      <c r="B10" s="410" t="s">
        <v>46</v>
      </c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253" t="s">
        <v>34</v>
      </c>
      <c r="X10" s="254"/>
      <c r="Y10" s="254"/>
      <c r="Z10" s="3"/>
      <c r="AA10" s="3"/>
      <c r="AB10" s="3"/>
      <c r="AC10" s="3"/>
      <c r="AD10" s="3"/>
      <c r="AE10" s="10" t="s">
        <v>85</v>
      </c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289"/>
      <c r="AX10" s="7"/>
      <c r="AY10" s="7"/>
      <c r="AZ10" s="7"/>
      <c r="BA10" s="7"/>
      <c r="BB10" s="11"/>
      <c r="BC10" s="288"/>
      <c r="BD10" s="288"/>
      <c r="BE10" s="288"/>
      <c r="BF10" s="288"/>
    </row>
    <row r="11" spans="2:63" ht="72" customHeight="1" thickBot="1">
      <c r="W11" s="284"/>
      <c r="X11" s="451" t="s">
        <v>26</v>
      </c>
      <c r="Y11" s="451"/>
      <c r="Z11" s="451"/>
      <c r="AA11" s="451"/>
      <c r="AB11" s="451"/>
      <c r="AC11" s="451"/>
      <c r="AD11" s="451"/>
      <c r="AE11" s="451"/>
      <c r="AF11" s="451"/>
      <c r="AG11" s="451"/>
      <c r="AH11" s="451"/>
      <c r="AI11" s="451"/>
      <c r="AJ11" s="451"/>
      <c r="AK11" s="451"/>
      <c r="AL11" s="451"/>
      <c r="AM11" s="451"/>
      <c r="AN11" s="451"/>
      <c r="AO11" s="451"/>
      <c r="AP11" s="451"/>
      <c r="AQ11" s="451"/>
      <c r="AR11" s="451"/>
      <c r="AS11" s="451"/>
      <c r="AT11" s="451"/>
      <c r="AU11" s="451"/>
      <c r="AV11" s="451"/>
      <c r="AW11" s="571" t="s">
        <v>31</v>
      </c>
      <c r="AX11" s="572"/>
      <c r="AY11" s="572"/>
      <c r="AZ11" s="572"/>
      <c r="BA11" s="572"/>
      <c r="BB11" s="386" t="s">
        <v>95</v>
      </c>
      <c r="BC11" s="387"/>
      <c r="BD11" s="387"/>
      <c r="BE11" s="387"/>
      <c r="BF11" s="387"/>
    </row>
    <row r="12" spans="2:63" s="59" customFormat="1" ht="83.4" customHeight="1" thickBot="1">
      <c r="B12" s="383" t="s">
        <v>64</v>
      </c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404" t="s">
        <v>48</v>
      </c>
      <c r="X12" s="405"/>
      <c r="Y12" s="405"/>
      <c r="Z12" s="405"/>
      <c r="AA12" s="405"/>
      <c r="AB12" s="405"/>
      <c r="AC12" s="405"/>
      <c r="AD12" s="57"/>
      <c r="AE12" s="406" t="s">
        <v>86</v>
      </c>
      <c r="AF12" s="407"/>
      <c r="AG12" s="407"/>
      <c r="AH12" s="407"/>
      <c r="AI12" s="407"/>
      <c r="AJ12" s="407"/>
      <c r="AK12" s="407"/>
      <c r="AL12" s="407"/>
      <c r="AM12" s="407"/>
      <c r="AN12" s="407"/>
      <c r="AO12" s="407"/>
      <c r="AP12" s="3"/>
      <c r="AQ12" s="3"/>
      <c r="AR12" s="3"/>
      <c r="AS12" s="3"/>
      <c r="AT12" s="3"/>
      <c r="AU12" s="3"/>
      <c r="AV12" s="3"/>
      <c r="AW12" s="572"/>
      <c r="AX12" s="572"/>
      <c r="AY12" s="572"/>
      <c r="AZ12" s="572"/>
      <c r="BA12" s="572"/>
      <c r="BB12" s="12"/>
      <c r="BC12" s="58"/>
      <c r="BD12" s="58"/>
      <c r="BE12" s="58"/>
      <c r="BF12" s="58"/>
    </row>
    <row r="13" spans="2:63" ht="48" customHeight="1">
      <c r="B13" s="385" t="s">
        <v>47</v>
      </c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60"/>
      <c r="AW13" s="388" t="s">
        <v>30</v>
      </c>
      <c r="AX13" s="384"/>
      <c r="AY13" s="384"/>
      <c r="AZ13" s="61"/>
      <c r="BA13" s="569" t="s">
        <v>65</v>
      </c>
      <c r="BB13" s="570"/>
      <c r="BC13" s="570"/>
      <c r="BD13" s="570"/>
      <c r="BE13" s="570"/>
      <c r="BF13" s="570"/>
      <c r="BG13" s="62"/>
    </row>
    <row r="14" spans="2:63" ht="78" hidden="1" customHeight="1">
      <c r="V14" s="64"/>
      <c r="W14" s="404"/>
      <c r="X14" s="404"/>
      <c r="Y14" s="403"/>
      <c r="Z14" s="403"/>
      <c r="AA14" s="403"/>
      <c r="AB14" s="403"/>
      <c r="AC14" s="403"/>
      <c r="AD14" s="403"/>
      <c r="AE14" s="403"/>
      <c r="AF14" s="403"/>
      <c r="AG14" s="403"/>
      <c r="AH14" s="403"/>
      <c r="AI14" s="403"/>
      <c r="AJ14" s="403"/>
      <c r="AK14" s="403"/>
      <c r="AL14" s="403"/>
      <c r="AM14" s="403"/>
      <c r="AN14" s="403"/>
      <c r="AO14" s="403"/>
      <c r="AP14" s="403"/>
      <c r="AQ14" s="403"/>
      <c r="AR14" s="403"/>
      <c r="AS14" s="403"/>
      <c r="AT14" s="403"/>
      <c r="AU14" s="403"/>
      <c r="AV14" s="403"/>
      <c r="AW14" s="403"/>
      <c r="AX14" s="63"/>
      <c r="AY14" s="63"/>
      <c r="AZ14" s="63"/>
      <c r="BA14" s="63"/>
      <c r="BB14" s="63"/>
      <c r="BK14" s="419"/>
    </row>
    <row r="15" spans="2:63" ht="79.95" customHeight="1" thickBot="1">
      <c r="C15" s="408" t="s">
        <v>43</v>
      </c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C15" s="409"/>
      <c r="AD15" s="409"/>
      <c r="AE15" s="409"/>
      <c r="AF15" s="409"/>
      <c r="AG15" s="409"/>
      <c r="AH15" s="409"/>
      <c r="AI15" s="409"/>
      <c r="AJ15" s="409"/>
      <c r="AK15" s="409"/>
      <c r="AL15" s="409"/>
      <c r="AM15" s="409"/>
      <c r="AN15" s="409"/>
      <c r="AO15" s="409"/>
      <c r="AP15" s="409"/>
      <c r="AQ15" s="409"/>
      <c r="AR15" s="409"/>
      <c r="AS15" s="409"/>
      <c r="AT15" s="409"/>
      <c r="AU15" s="409"/>
      <c r="AV15" s="409"/>
      <c r="AW15" s="409"/>
      <c r="AX15" s="409"/>
      <c r="AY15" s="409"/>
      <c r="AZ15" s="409"/>
      <c r="BA15" s="409"/>
      <c r="BB15" s="409"/>
      <c r="BC15" s="409"/>
      <c r="BD15" s="409"/>
      <c r="BE15" s="409"/>
      <c r="BF15" s="409"/>
      <c r="BK15" s="419"/>
    </row>
    <row r="16" spans="2:63" s="66" customFormat="1" ht="78.599999999999994" customHeight="1" thickBot="1">
      <c r="C16" s="477" t="s">
        <v>1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579" t="s">
        <v>93</v>
      </c>
      <c r="V16" s="579"/>
      <c r="W16" s="580"/>
      <c r="X16" s="585" t="s">
        <v>2</v>
      </c>
      <c r="Y16" s="586"/>
      <c r="Z16" s="586"/>
      <c r="AA16" s="586"/>
      <c r="AB16" s="586"/>
      <c r="AC16" s="586"/>
      <c r="AD16" s="586"/>
      <c r="AE16" s="587"/>
      <c r="AF16" s="442" t="s">
        <v>3</v>
      </c>
      <c r="AG16" s="443"/>
      <c r="AH16" s="448" t="s">
        <v>4</v>
      </c>
      <c r="AI16" s="449"/>
      <c r="AJ16" s="449"/>
      <c r="AK16" s="449"/>
      <c r="AL16" s="449"/>
      <c r="AM16" s="449"/>
      <c r="AN16" s="449"/>
      <c r="AO16" s="450"/>
      <c r="AP16" s="474" t="s">
        <v>5</v>
      </c>
      <c r="AQ16" s="374" t="s">
        <v>6</v>
      </c>
      <c r="AR16" s="375"/>
      <c r="AS16" s="375"/>
      <c r="AT16" s="375"/>
      <c r="AU16" s="375"/>
      <c r="AV16" s="375"/>
      <c r="AW16" s="375"/>
      <c r="AX16" s="375"/>
      <c r="AY16" s="482" t="s">
        <v>50</v>
      </c>
      <c r="AZ16" s="483"/>
      <c r="BA16" s="483"/>
      <c r="BB16" s="483"/>
      <c r="BC16" s="483"/>
      <c r="BD16" s="483"/>
      <c r="BE16" s="483"/>
      <c r="BF16" s="484"/>
    </row>
    <row r="17" spans="3:67" s="66" customFormat="1" ht="69.599999999999994" customHeight="1" thickTop="1" thickBot="1">
      <c r="C17" s="478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581"/>
      <c r="V17" s="581"/>
      <c r="W17" s="582"/>
      <c r="X17" s="588"/>
      <c r="Y17" s="589"/>
      <c r="Z17" s="589"/>
      <c r="AA17" s="589"/>
      <c r="AB17" s="589"/>
      <c r="AC17" s="589"/>
      <c r="AD17" s="589"/>
      <c r="AE17" s="590"/>
      <c r="AF17" s="444"/>
      <c r="AG17" s="445"/>
      <c r="AH17" s="444"/>
      <c r="AI17" s="451"/>
      <c r="AJ17" s="451"/>
      <c r="AK17" s="451"/>
      <c r="AL17" s="451"/>
      <c r="AM17" s="451"/>
      <c r="AN17" s="451"/>
      <c r="AO17" s="452"/>
      <c r="AP17" s="475"/>
      <c r="AQ17" s="376"/>
      <c r="AR17" s="377"/>
      <c r="AS17" s="377"/>
      <c r="AT17" s="377"/>
      <c r="AU17" s="377"/>
      <c r="AV17" s="377"/>
      <c r="AW17" s="377"/>
      <c r="AX17" s="377"/>
      <c r="AY17" s="392" t="s">
        <v>60</v>
      </c>
      <c r="AZ17" s="393"/>
      <c r="BA17" s="393"/>
      <c r="BB17" s="393"/>
      <c r="BC17" s="393"/>
      <c r="BD17" s="393"/>
      <c r="BE17" s="393"/>
      <c r="BF17" s="394"/>
      <c r="BM17" s="419"/>
    </row>
    <row r="18" spans="3:67" s="66" customFormat="1" ht="219.75" customHeight="1" thickTop="1" thickBot="1">
      <c r="C18" s="478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581"/>
      <c r="V18" s="581"/>
      <c r="W18" s="582"/>
      <c r="X18" s="588"/>
      <c r="Y18" s="589"/>
      <c r="Z18" s="589"/>
      <c r="AA18" s="589"/>
      <c r="AB18" s="589"/>
      <c r="AC18" s="589"/>
      <c r="AD18" s="589"/>
      <c r="AE18" s="590"/>
      <c r="AF18" s="446"/>
      <c r="AG18" s="447"/>
      <c r="AH18" s="446"/>
      <c r="AI18" s="453"/>
      <c r="AJ18" s="453"/>
      <c r="AK18" s="453"/>
      <c r="AL18" s="453"/>
      <c r="AM18" s="453"/>
      <c r="AN18" s="453"/>
      <c r="AO18" s="454"/>
      <c r="AP18" s="475"/>
      <c r="AQ18" s="378"/>
      <c r="AR18" s="379"/>
      <c r="AS18" s="379"/>
      <c r="AT18" s="379"/>
      <c r="AU18" s="379"/>
      <c r="AV18" s="379"/>
      <c r="AW18" s="379"/>
      <c r="AX18" s="379"/>
      <c r="AY18" s="594" t="s">
        <v>114</v>
      </c>
      <c r="AZ18" s="595"/>
      <c r="BA18" s="595"/>
      <c r="BB18" s="595"/>
      <c r="BC18" s="596"/>
      <c r="BD18" s="596"/>
      <c r="BE18" s="596"/>
      <c r="BF18" s="597"/>
      <c r="BM18" s="419"/>
    </row>
    <row r="19" spans="3:67" s="66" customFormat="1" ht="30" customHeight="1" thickTop="1">
      <c r="C19" s="478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581"/>
      <c r="V19" s="581"/>
      <c r="W19" s="582"/>
      <c r="X19" s="588"/>
      <c r="Y19" s="589"/>
      <c r="Z19" s="589"/>
      <c r="AA19" s="589"/>
      <c r="AB19" s="589"/>
      <c r="AC19" s="589"/>
      <c r="AD19" s="589"/>
      <c r="AE19" s="590"/>
      <c r="AF19" s="471" t="s">
        <v>7</v>
      </c>
      <c r="AG19" s="421" t="s">
        <v>8</v>
      </c>
      <c r="AH19" s="434" t="s">
        <v>9</v>
      </c>
      <c r="AI19" s="371" t="s">
        <v>10</v>
      </c>
      <c r="AJ19" s="372"/>
      <c r="AK19" s="372"/>
      <c r="AL19" s="372"/>
      <c r="AM19" s="372"/>
      <c r="AN19" s="372"/>
      <c r="AO19" s="373"/>
      <c r="AP19" s="475"/>
      <c r="AQ19" s="487" t="s">
        <v>11</v>
      </c>
      <c r="AR19" s="380" t="s">
        <v>12</v>
      </c>
      <c r="AS19" s="380" t="s">
        <v>13</v>
      </c>
      <c r="AT19" s="424" t="s">
        <v>14</v>
      </c>
      <c r="AU19" s="424" t="s">
        <v>15</v>
      </c>
      <c r="AV19" s="380" t="s">
        <v>16</v>
      </c>
      <c r="AW19" s="380" t="s">
        <v>17</v>
      </c>
      <c r="AX19" s="439" t="s">
        <v>18</v>
      </c>
      <c r="AY19" s="455" t="s">
        <v>61</v>
      </c>
      <c r="AZ19" s="456"/>
      <c r="BA19" s="456"/>
      <c r="BB19" s="457"/>
      <c r="BC19" s="461" t="s">
        <v>62</v>
      </c>
      <c r="BD19" s="462"/>
      <c r="BE19" s="462"/>
      <c r="BF19" s="463"/>
      <c r="BM19" s="419"/>
    </row>
    <row r="20" spans="3:67" s="68" customFormat="1" ht="39" customHeight="1">
      <c r="C20" s="478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581"/>
      <c r="V20" s="581"/>
      <c r="W20" s="582"/>
      <c r="X20" s="588"/>
      <c r="Y20" s="589"/>
      <c r="Z20" s="589"/>
      <c r="AA20" s="589"/>
      <c r="AB20" s="589"/>
      <c r="AC20" s="589"/>
      <c r="AD20" s="589"/>
      <c r="AE20" s="590"/>
      <c r="AF20" s="472"/>
      <c r="AG20" s="422"/>
      <c r="AH20" s="435"/>
      <c r="AI20" s="427" t="s">
        <v>19</v>
      </c>
      <c r="AJ20" s="427"/>
      <c r="AK20" s="428" t="s">
        <v>35</v>
      </c>
      <c r="AL20" s="429"/>
      <c r="AM20" s="428" t="s">
        <v>36</v>
      </c>
      <c r="AN20" s="429"/>
      <c r="AO20" s="485" t="s">
        <v>27</v>
      </c>
      <c r="AP20" s="475"/>
      <c r="AQ20" s="488"/>
      <c r="AR20" s="381"/>
      <c r="AS20" s="381"/>
      <c r="AT20" s="425"/>
      <c r="AU20" s="425"/>
      <c r="AV20" s="381"/>
      <c r="AW20" s="381"/>
      <c r="AX20" s="440"/>
      <c r="AY20" s="458"/>
      <c r="AZ20" s="459"/>
      <c r="BA20" s="459"/>
      <c r="BB20" s="460"/>
      <c r="BC20" s="458"/>
      <c r="BD20" s="459"/>
      <c r="BE20" s="459"/>
      <c r="BF20" s="460"/>
    </row>
    <row r="21" spans="3:67" s="68" customFormat="1" ht="39" customHeight="1">
      <c r="C21" s="478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581"/>
      <c r="V21" s="581"/>
      <c r="W21" s="582"/>
      <c r="X21" s="588"/>
      <c r="Y21" s="589"/>
      <c r="Z21" s="589"/>
      <c r="AA21" s="589"/>
      <c r="AB21" s="589"/>
      <c r="AC21" s="589"/>
      <c r="AD21" s="589"/>
      <c r="AE21" s="590"/>
      <c r="AF21" s="472"/>
      <c r="AG21" s="422"/>
      <c r="AH21" s="435"/>
      <c r="AI21" s="427"/>
      <c r="AJ21" s="427"/>
      <c r="AK21" s="430"/>
      <c r="AL21" s="431"/>
      <c r="AM21" s="430"/>
      <c r="AN21" s="431"/>
      <c r="AO21" s="485"/>
      <c r="AP21" s="475"/>
      <c r="AQ21" s="488"/>
      <c r="AR21" s="381"/>
      <c r="AS21" s="381"/>
      <c r="AT21" s="425"/>
      <c r="AU21" s="425"/>
      <c r="AV21" s="381"/>
      <c r="AW21" s="381"/>
      <c r="AX21" s="440"/>
      <c r="AY21" s="389" t="s">
        <v>92</v>
      </c>
      <c r="AZ21" s="390"/>
      <c r="BA21" s="390"/>
      <c r="BB21" s="391"/>
      <c r="BC21" s="389" t="s">
        <v>91</v>
      </c>
      <c r="BD21" s="390"/>
      <c r="BE21" s="390"/>
      <c r="BF21" s="391"/>
    </row>
    <row r="22" spans="3:67" s="68" customFormat="1" ht="45" customHeight="1">
      <c r="C22" s="478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581"/>
      <c r="V22" s="581"/>
      <c r="W22" s="582"/>
      <c r="X22" s="588"/>
      <c r="Y22" s="589"/>
      <c r="Z22" s="589"/>
      <c r="AA22" s="589"/>
      <c r="AB22" s="589"/>
      <c r="AC22" s="589"/>
      <c r="AD22" s="589"/>
      <c r="AE22" s="590"/>
      <c r="AF22" s="472"/>
      <c r="AG22" s="422"/>
      <c r="AH22" s="435"/>
      <c r="AI22" s="427"/>
      <c r="AJ22" s="427"/>
      <c r="AK22" s="432"/>
      <c r="AL22" s="433"/>
      <c r="AM22" s="432"/>
      <c r="AN22" s="433"/>
      <c r="AO22" s="485"/>
      <c r="AP22" s="475"/>
      <c r="AQ22" s="488"/>
      <c r="AR22" s="381"/>
      <c r="AS22" s="381"/>
      <c r="AT22" s="425"/>
      <c r="AU22" s="425"/>
      <c r="AV22" s="381"/>
      <c r="AW22" s="381"/>
      <c r="AX22" s="440"/>
      <c r="AY22" s="370" t="s">
        <v>9</v>
      </c>
      <c r="AZ22" s="437" t="s">
        <v>20</v>
      </c>
      <c r="BA22" s="438"/>
      <c r="BB22" s="438"/>
      <c r="BC22" s="370" t="s">
        <v>9</v>
      </c>
      <c r="BD22" s="437" t="s">
        <v>20</v>
      </c>
      <c r="BE22" s="438"/>
      <c r="BF22" s="464"/>
    </row>
    <row r="23" spans="3:67" s="68" customFormat="1" ht="192.75" customHeight="1" thickBot="1">
      <c r="C23" s="47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583"/>
      <c r="V23" s="583"/>
      <c r="W23" s="584"/>
      <c r="X23" s="591"/>
      <c r="Y23" s="592"/>
      <c r="Z23" s="592"/>
      <c r="AA23" s="592"/>
      <c r="AB23" s="592"/>
      <c r="AC23" s="592"/>
      <c r="AD23" s="592"/>
      <c r="AE23" s="593"/>
      <c r="AF23" s="473"/>
      <c r="AG23" s="423"/>
      <c r="AH23" s="436"/>
      <c r="AI23" s="70" t="s">
        <v>32</v>
      </c>
      <c r="AJ23" s="71" t="s">
        <v>33</v>
      </c>
      <c r="AK23" s="70" t="s">
        <v>32</v>
      </c>
      <c r="AL23" s="71" t="s">
        <v>33</v>
      </c>
      <c r="AM23" s="70" t="s">
        <v>32</v>
      </c>
      <c r="AN23" s="71" t="s">
        <v>33</v>
      </c>
      <c r="AO23" s="486"/>
      <c r="AP23" s="476"/>
      <c r="AQ23" s="489"/>
      <c r="AR23" s="382"/>
      <c r="AS23" s="382"/>
      <c r="AT23" s="426"/>
      <c r="AU23" s="426"/>
      <c r="AV23" s="382"/>
      <c r="AW23" s="382"/>
      <c r="AX23" s="441"/>
      <c r="AY23" s="420"/>
      <c r="AZ23" s="72" t="s">
        <v>19</v>
      </c>
      <c r="BA23" s="72" t="s">
        <v>21</v>
      </c>
      <c r="BB23" s="73" t="s">
        <v>22</v>
      </c>
      <c r="BC23" s="601"/>
      <c r="BD23" s="204" t="s">
        <v>19</v>
      </c>
      <c r="BE23" s="204" t="s">
        <v>21</v>
      </c>
      <c r="BF23" s="205" t="s">
        <v>22</v>
      </c>
      <c r="BK23" s="419"/>
    </row>
    <row r="24" spans="3:67" s="83" customFormat="1" ht="42.75" customHeight="1" thickTop="1" thickBot="1">
      <c r="C24" s="74">
        <v>1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349">
        <v>2</v>
      </c>
      <c r="V24" s="349"/>
      <c r="W24" s="350"/>
      <c r="X24" s="351">
        <v>3</v>
      </c>
      <c r="Y24" s="352"/>
      <c r="Z24" s="352"/>
      <c r="AA24" s="352"/>
      <c r="AB24" s="352"/>
      <c r="AC24" s="352"/>
      <c r="AD24" s="352"/>
      <c r="AE24" s="353"/>
      <c r="AF24" s="285">
        <v>4</v>
      </c>
      <c r="AG24" s="76">
        <v>5</v>
      </c>
      <c r="AH24" s="77">
        <v>6</v>
      </c>
      <c r="AI24" s="77"/>
      <c r="AJ24" s="78">
        <v>7</v>
      </c>
      <c r="AK24" s="78"/>
      <c r="AL24" s="78">
        <v>8</v>
      </c>
      <c r="AM24" s="78"/>
      <c r="AN24" s="78"/>
      <c r="AO24" s="78">
        <v>9</v>
      </c>
      <c r="AP24" s="76">
        <v>10</v>
      </c>
      <c r="AQ24" s="78">
        <v>11</v>
      </c>
      <c r="AR24" s="78">
        <v>12</v>
      </c>
      <c r="AS24" s="78">
        <v>13</v>
      </c>
      <c r="AT24" s="78">
        <v>14</v>
      </c>
      <c r="AU24" s="78">
        <v>15</v>
      </c>
      <c r="AV24" s="78">
        <v>16</v>
      </c>
      <c r="AW24" s="79">
        <v>17</v>
      </c>
      <c r="AX24" s="79">
        <v>18</v>
      </c>
      <c r="AY24" s="80">
        <v>19</v>
      </c>
      <c r="AZ24" s="81">
        <v>20</v>
      </c>
      <c r="BA24" s="81">
        <v>21</v>
      </c>
      <c r="BB24" s="82"/>
      <c r="BC24" s="206">
        <v>23</v>
      </c>
      <c r="BD24" s="207">
        <v>24</v>
      </c>
      <c r="BE24" s="207">
        <v>25</v>
      </c>
      <c r="BF24" s="208"/>
      <c r="BK24" s="419"/>
    </row>
    <row r="25" spans="3:67" s="84" customFormat="1" ht="70.2" customHeight="1" thickBot="1">
      <c r="C25" s="364" t="s">
        <v>54</v>
      </c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65"/>
      <c r="AN25" s="365"/>
      <c r="AO25" s="365"/>
      <c r="AP25" s="365"/>
      <c r="AQ25" s="365"/>
      <c r="AR25" s="365"/>
      <c r="AS25" s="365"/>
      <c r="AT25" s="365"/>
      <c r="AU25" s="365"/>
      <c r="AV25" s="365"/>
      <c r="AW25" s="365"/>
      <c r="AX25" s="365"/>
      <c r="AY25" s="365"/>
      <c r="AZ25" s="365"/>
      <c r="BA25" s="365"/>
      <c r="BB25" s="365"/>
      <c r="BC25" s="365"/>
      <c r="BD25" s="365"/>
      <c r="BE25" s="365"/>
      <c r="BF25" s="366"/>
      <c r="BK25" s="419"/>
    </row>
    <row r="26" spans="3:67" s="13" customFormat="1" ht="70.2" hidden="1" customHeight="1" thickBot="1">
      <c r="C26" s="551" t="s">
        <v>55</v>
      </c>
      <c r="D26" s="552"/>
      <c r="E26" s="552"/>
      <c r="F26" s="552"/>
      <c r="G26" s="552"/>
      <c r="H26" s="552"/>
      <c r="I26" s="552"/>
      <c r="J26" s="552"/>
      <c r="K26" s="552"/>
      <c r="L26" s="552"/>
      <c r="M26" s="552"/>
      <c r="N26" s="552"/>
      <c r="O26" s="552"/>
      <c r="P26" s="552"/>
      <c r="Q26" s="552"/>
      <c r="R26" s="552"/>
      <c r="S26" s="552"/>
      <c r="T26" s="552"/>
      <c r="U26" s="552"/>
      <c r="V26" s="552"/>
      <c r="W26" s="552"/>
      <c r="X26" s="552"/>
      <c r="Y26" s="552"/>
      <c r="Z26" s="552"/>
      <c r="AA26" s="552"/>
      <c r="AB26" s="552"/>
      <c r="AC26" s="552"/>
      <c r="AD26" s="552"/>
      <c r="AE26" s="552"/>
      <c r="AF26" s="552"/>
      <c r="AG26" s="552"/>
      <c r="AH26" s="552"/>
      <c r="AI26" s="552"/>
      <c r="AJ26" s="552"/>
      <c r="AK26" s="552"/>
      <c r="AL26" s="552"/>
      <c r="AM26" s="552"/>
      <c r="AN26" s="552"/>
      <c r="AO26" s="552"/>
      <c r="AP26" s="552"/>
      <c r="AQ26" s="552"/>
      <c r="AR26" s="552"/>
      <c r="AS26" s="552"/>
      <c r="AT26" s="552"/>
      <c r="AU26" s="552"/>
      <c r="AV26" s="552"/>
      <c r="AW26" s="552"/>
      <c r="AX26" s="552"/>
      <c r="AY26" s="552"/>
      <c r="AZ26" s="552"/>
      <c r="BA26" s="552"/>
      <c r="BB26" s="552"/>
      <c r="BC26" s="552"/>
      <c r="BD26" s="552"/>
      <c r="BE26" s="552"/>
      <c r="BF26" s="553"/>
      <c r="BK26" s="419"/>
    </row>
    <row r="27" spans="3:67" s="19" customFormat="1" ht="70.2" customHeight="1" thickBot="1">
      <c r="C27" s="598" t="s">
        <v>101</v>
      </c>
      <c r="D27" s="599"/>
      <c r="E27" s="599"/>
      <c r="F27" s="599"/>
      <c r="G27" s="599"/>
      <c r="H27" s="599"/>
      <c r="I27" s="599"/>
      <c r="J27" s="599"/>
      <c r="K27" s="599"/>
      <c r="L27" s="599"/>
      <c r="M27" s="599"/>
      <c r="N27" s="599"/>
      <c r="O27" s="599"/>
      <c r="P27" s="599"/>
      <c r="Q27" s="599"/>
      <c r="R27" s="599"/>
      <c r="S27" s="599"/>
      <c r="T27" s="599"/>
      <c r="U27" s="599"/>
      <c r="V27" s="599"/>
      <c r="W27" s="599"/>
      <c r="X27" s="599"/>
      <c r="Y27" s="599"/>
      <c r="Z27" s="599"/>
      <c r="AA27" s="599"/>
      <c r="AB27" s="599"/>
      <c r="AC27" s="599"/>
      <c r="AD27" s="599"/>
      <c r="AE27" s="599"/>
      <c r="AF27" s="599"/>
      <c r="AG27" s="599"/>
      <c r="AH27" s="599"/>
      <c r="AI27" s="599"/>
      <c r="AJ27" s="599"/>
      <c r="AK27" s="599"/>
      <c r="AL27" s="599"/>
      <c r="AM27" s="599"/>
      <c r="AN27" s="599"/>
      <c r="AO27" s="599"/>
      <c r="AP27" s="599"/>
      <c r="AQ27" s="599"/>
      <c r="AR27" s="599"/>
      <c r="AS27" s="599"/>
      <c r="AT27" s="599"/>
      <c r="AU27" s="599"/>
      <c r="AV27" s="599"/>
      <c r="AW27" s="599"/>
      <c r="AX27" s="599"/>
      <c r="AY27" s="599"/>
      <c r="AZ27" s="599"/>
      <c r="BA27" s="599"/>
      <c r="BB27" s="599"/>
      <c r="BC27" s="599"/>
      <c r="BD27" s="599"/>
      <c r="BE27" s="599"/>
      <c r="BF27" s="600"/>
      <c r="BG27" s="14"/>
      <c r="BH27" s="14"/>
      <c r="BI27" s="14"/>
      <c r="BJ27" s="15"/>
      <c r="BK27" s="15"/>
      <c r="BM27" s="97"/>
      <c r="BN27" s="97"/>
      <c r="BO27" s="97"/>
    </row>
    <row r="28" spans="3:67" s="86" customFormat="1" ht="149.25" customHeight="1">
      <c r="C28" s="157">
        <v>1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400" t="s">
        <v>89</v>
      </c>
      <c r="V28" s="401"/>
      <c r="W28" s="402"/>
      <c r="X28" s="400" t="s">
        <v>87</v>
      </c>
      <c r="Y28" s="401"/>
      <c r="Z28" s="401"/>
      <c r="AA28" s="401"/>
      <c r="AB28" s="401"/>
      <c r="AC28" s="401"/>
      <c r="AD28" s="401"/>
      <c r="AE28" s="401"/>
      <c r="AF28" s="135">
        <v>7</v>
      </c>
      <c r="AG28" s="136">
        <f>AF28*30</f>
        <v>210</v>
      </c>
      <c r="AH28" s="307">
        <f>AI28+AK28+AM28</f>
        <v>78</v>
      </c>
      <c r="AI28" s="139">
        <v>13</v>
      </c>
      <c r="AJ28" s="159"/>
      <c r="AK28" s="159">
        <v>13</v>
      </c>
      <c r="AL28" s="159"/>
      <c r="AM28" s="159">
        <v>52</v>
      </c>
      <c r="AN28" s="159"/>
      <c r="AO28" s="159"/>
      <c r="AP28" s="160">
        <f>AG28-AH28</f>
        <v>132</v>
      </c>
      <c r="AQ28" s="133">
        <v>3</v>
      </c>
      <c r="AR28" s="144"/>
      <c r="AS28" s="144">
        <v>3</v>
      </c>
      <c r="AT28" s="145"/>
      <c r="AU28" s="133"/>
      <c r="AV28" s="144">
        <v>3</v>
      </c>
      <c r="AW28" s="144"/>
      <c r="AX28" s="145"/>
      <c r="AY28" s="143">
        <f>SUM(AZ28:BB28)</f>
        <v>6</v>
      </c>
      <c r="AZ28" s="144">
        <v>1</v>
      </c>
      <c r="BA28" s="144">
        <v>1</v>
      </c>
      <c r="BB28" s="145">
        <v>4</v>
      </c>
      <c r="BC28" s="161"/>
      <c r="BD28" s="162"/>
      <c r="BE28" s="162"/>
      <c r="BF28" s="163"/>
      <c r="BI28" s="86" t="s">
        <v>53</v>
      </c>
    </row>
    <row r="29" spans="3:67" s="86" customFormat="1" ht="170.25" customHeight="1" thickBot="1">
      <c r="C29" s="114">
        <v>2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490" t="s">
        <v>52</v>
      </c>
      <c r="V29" s="526"/>
      <c r="W29" s="527"/>
      <c r="X29" s="490" t="s">
        <v>87</v>
      </c>
      <c r="Y29" s="526"/>
      <c r="Z29" s="526"/>
      <c r="AA29" s="526"/>
      <c r="AB29" s="526"/>
      <c r="AC29" s="526"/>
      <c r="AD29" s="526"/>
      <c r="AE29" s="526"/>
      <c r="AF29" s="137">
        <v>6</v>
      </c>
      <c r="AG29" s="138">
        <f>AF29*30</f>
        <v>180</v>
      </c>
      <c r="AH29" s="140">
        <f>AI29+AK29+AM29</f>
        <v>54</v>
      </c>
      <c r="AI29" s="141">
        <v>18</v>
      </c>
      <c r="AJ29" s="120"/>
      <c r="AK29" s="120">
        <v>36</v>
      </c>
      <c r="AL29" s="120"/>
      <c r="AM29" s="120"/>
      <c r="AN29" s="120"/>
      <c r="AO29" s="120"/>
      <c r="AP29" s="122">
        <f>AG29-AH29</f>
        <v>126</v>
      </c>
      <c r="AQ29" s="125">
        <v>4</v>
      </c>
      <c r="AR29" s="123"/>
      <c r="AS29" s="123">
        <v>4</v>
      </c>
      <c r="AT29" s="124"/>
      <c r="AU29" s="125"/>
      <c r="AV29" s="123"/>
      <c r="AW29" s="123">
        <v>4</v>
      </c>
      <c r="AX29" s="124"/>
      <c r="AY29" s="142"/>
      <c r="AZ29" s="123"/>
      <c r="BA29" s="123"/>
      <c r="BB29" s="124"/>
      <c r="BC29" s="127">
        <f>SUM(BD29:BF29)</f>
        <v>3</v>
      </c>
      <c r="BD29" s="128">
        <v>1</v>
      </c>
      <c r="BE29" s="128">
        <v>2</v>
      </c>
      <c r="BF29" s="129"/>
      <c r="BI29" s="86" t="s">
        <v>53</v>
      </c>
    </row>
    <row r="30" spans="3:67" s="86" customFormat="1" ht="81" customHeight="1" thickBot="1">
      <c r="C30" s="356" t="s">
        <v>96</v>
      </c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7"/>
      <c r="AB30" s="357"/>
      <c r="AC30" s="357"/>
      <c r="AD30" s="357"/>
      <c r="AE30" s="357"/>
      <c r="AF30" s="146">
        <f t="shared" ref="AF30" si="0">SUM(AF28:AF29)</f>
        <v>13</v>
      </c>
      <c r="AG30" s="147">
        <f>SUM(AG28:AG29)</f>
        <v>390</v>
      </c>
      <c r="AH30" s="146">
        <f>SUM(AH28:AH29)</f>
        <v>132</v>
      </c>
      <c r="AI30" s="148">
        <f>SUM(AI28:AI29)</f>
        <v>31</v>
      </c>
      <c r="AJ30" s="148"/>
      <c r="AK30" s="148">
        <f>SUM(AK28:AK29)</f>
        <v>49</v>
      </c>
      <c r="AL30" s="148"/>
      <c r="AM30" s="89">
        <f>SUM(AM28:AM29)</f>
        <v>52</v>
      </c>
      <c r="AN30" s="89"/>
      <c r="AO30" s="148"/>
      <c r="AP30" s="147">
        <f>SUM(AP28:AP29)</f>
        <v>258</v>
      </c>
      <c r="AQ30" s="93">
        <f>COUNT(AQ28:AQ29)</f>
        <v>2</v>
      </c>
      <c r="AR30" s="85"/>
      <c r="AS30" s="85">
        <f>COUNT(AS28:AS29)</f>
        <v>2</v>
      </c>
      <c r="AT30" s="92"/>
      <c r="AU30" s="93"/>
      <c r="AV30" s="85">
        <f>COUNT(AV28:AV29)</f>
        <v>1</v>
      </c>
      <c r="AW30" s="85">
        <f>COUNT(AW28:AW29)</f>
        <v>1</v>
      </c>
      <c r="AX30" s="92"/>
      <c r="AY30" s="149">
        <f t="shared" ref="AY30:BE30" si="1">SUM(AY28:AY29)</f>
        <v>6</v>
      </c>
      <c r="AZ30" s="85">
        <f t="shared" si="1"/>
        <v>1</v>
      </c>
      <c r="BA30" s="85">
        <f t="shared" si="1"/>
        <v>1</v>
      </c>
      <c r="BB30" s="92">
        <f t="shared" si="1"/>
        <v>4</v>
      </c>
      <c r="BC30" s="149">
        <f t="shared" si="1"/>
        <v>3</v>
      </c>
      <c r="BD30" s="85">
        <f t="shared" si="1"/>
        <v>1</v>
      </c>
      <c r="BE30" s="85">
        <f t="shared" si="1"/>
        <v>2</v>
      </c>
      <c r="BF30" s="92"/>
      <c r="BJ30" s="86" t="s">
        <v>53</v>
      </c>
    </row>
    <row r="31" spans="3:67" s="19" customFormat="1" ht="78" hidden="1" customHeight="1" thickBot="1">
      <c r="C31" s="549" t="s">
        <v>37</v>
      </c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146">
        <f t="shared" ref="AF31:AL31" si="2">AF30</f>
        <v>13</v>
      </c>
      <c r="AG31" s="147">
        <f t="shared" si="2"/>
        <v>390</v>
      </c>
      <c r="AH31" s="146">
        <f t="shared" si="2"/>
        <v>132</v>
      </c>
      <c r="AI31" s="148">
        <f t="shared" si="2"/>
        <v>31</v>
      </c>
      <c r="AJ31" s="148">
        <f t="shared" si="2"/>
        <v>0</v>
      </c>
      <c r="AK31" s="148">
        <f t="shared" si="2"/>
        <v>49</v>
      </c>
      <c r="AL31" s="148">
        <f t="shared" si="2"/>
        <v>0</v>
      </c>
      <c r="AM31" s="89"/>
      <c r="AN31" s="89"/>
      <c r="AO31" s="148">
        <f>AO30</f>
        <v>0</v>
      </c>
      <c r="AP31" s="147">
        <f>AP30</f>
        <v>258</v>
      </c>
      <c r="AQ31" s="150">
        <f>AQ30</f>
        <v>2</v>
      </c>
      <c r="AR31" s="85"/>
      <c r="AS31" s="85">
        <f>AS30</f>
        <v>2</v>
      </c>
      <c r="AT31" s="92"/>
      <c r="AU31" s="93"/>
      <c r="AV31" s="85">
        <f>AV30</f>
        <v>1</v>
      </c>
      <c r="AW31" s="85">
        <f>AW30</f>
        <v>1</v>
      </c>
      <c r="AX31" s="92"/>
      <c r="AY31" s="35">
        <f t="shared" ref="AY31:BE31" si="3">AY30</f>
        <v>6</v>
      </c>
      <c r="AZ31" s="148">
        <f t="shared" si="3"/>
        <v>1</v>
      </c>
      <c r="BA31" s="148">
        <f t="shared" si="3"/>
        <v>1</v>
      </c>
      <c r="BB31" s="151">
        <f t="shared" si="3"/>
        <v>4</v>
      </c>
      <c r="BC31" s="35">
        <f t="shared" si="3"/>
        <v>3</v>
      </c>
      <c r="BD31" s="148">
        <f t="shared" si="3"/>
        <v>1</v>
      </c>
      <c r="BE31" s="148">
        <f t="shared" si="3"/>
        <v>2</v>
      </c>
      <c r="BF31" s="151"/>
      <c r="BG31" s="101"/>
      <c r="BH31" s="101"/>
      <c r="BI31" s="101" t="s">
        <v>53</v>
      </c>
      <c r="BJ31" s="101" t="s">
        <v>53</v>
      </c>
      <c r="BK31" s="101"/>
      <c r="BL31" s="102"/>
      <c r="BM31" s="103"/>
      <c r="BN31" s="97"/>
      <c r="BO31" s="97"/>
    </row>
    <row r="32" spans="3:67" s="104" customFormat="1" ht="69.599999999999994" hidden="1" customHeight="1" thickBot="1">
      <c r="C32" s="551" t="s">
        <v>38</v>
      </c>
      <c r="D32" s="552"/>
      <c r="E32" s="552"/>
      <c r="F32" s="552"/>
      <c r="G32" s="552"/>
      <c r="H32" s="552"/>
      <c r="I32" s="552"/>
      <c r="J32" s="552"/>
      <c r="K32" s="552"/>
      <c r="L32" s="552"/>
      <c r="M32" s="552"/>
      <c r="N32" s="552"/>
      <c r="O32" s="552"/>
      <c r="P32" s="552"/>
      <c r="Q32" s="552"/>
      <c r="R32" s="552"/>
      <c r="S32" s="552"/>
      <c r="T32" s="552"/>
      <c r="U32" s="552"/>
      <c r="V32" s="552"/>
      <c r="W32" s="552"/>
      <c r="X32" s="552"/>
      <c r="Y32" s="552"/>
      <c r="Z32" s="552"/>
      <c r="AA32" s="552"/>
      <c r="AB32" s="552"/>
      <c r="AC32" s="552"/>
      <c r="AD32" s="552"/>
      <c r="AE32" s="552"/>
      <c r="AF32" s="552"/>
      <c r="AG32" s="552"/>
      <c r="AH32" s="552"/>
      <c r="AI32" s="552"/>
      <c r="AJ32" s="552"/>
      <c r="AK32" s="552"/>
      <c r="AL32" s="552"/>
      <c r="AM32" s="552"/>
      <c r="AN32" s="552"/>
      <c r="AO32" s="552"/>
      <c r="AP32" s="552"/>
      <c r="AQ32" s="552"/>
      <c r="AR32" s="552"/>
      <c r="AS32" s="552"/>
      <c r="AT32" s="552"/>
      <c r="AU32" s="552"/>
      <c r="AV32" s="552"/>
      <c r="AW32" s="552"/>
      <c r="AX32" s="552"/>
      <c r="AY32" s="552"/>
      <c r="AZ32" s="552"/>
      <c r="BA32" s="552"/>
      <c r="BB32" s="552"/>
      <c r="BC32" s="552"/>
      <c r="BD32" s="552"/>
      <c r="BE32" s="552"/>
      <c r="BF32" s="553"/>
      <c r="BG32" s="16"/>
      <c r="BH32" s="16"/>
      <c r="BI32" s="16"/>
      <c r="BJ32" s="16"/>
      <c r="BK32" s="16"/>
      <c r="BM32" s="103"/>
      <c r="BN32" s="105"/>
      <c r="BO32" s="105"/>
    </row>
    <row r="33" spans="3:67" s="104" customFormat="1" ht="69.599999999999994" customHeight="1" thickBot="1">
      <c r="C33" s="411" t="s">
        <v>102</v>
      </c>
      <c r="D33" s="412"/>
      <c r="E33" s="412"/>
      <c r="F33" s="412"/>
      <c r="G33" s="412"/>
      <c r="H33" s="412"/>
      <c r="I33" s="412"/>
      <c r="J33" s="412"/>
      <c r="K33" s="412"/>
      <c r="L33" s="412"/>
      <c r="M33" s="412"/>
      <c r="N33" s="412"/>
      <c r="O33" s="412"/>
      <c r="P33" s="412"/>
      <c r="Q33" s="412"/>
      <c r="R33" s="412"/>
      <c r="S33" s="412"/>
      <c r="T33" s="412"/>
      <c r="U33" s="412"/>
      <c r="V33" s="412"/>
      <c r="W33" s="412"/>
      <c r="X33" s="412"/>
      <c r="Y33" s="412"/>
      <c r="Z33" s="412"/>
      <c r="AA33" s="412"/>
      <c r="AB33" s="412"/>
      <c r="AC33" s="412"/>
      <c r="AD33" s="412"/>
      <c r="AE33" s="412"/>
      <c r="AF33" s="412"/>
      <c r="AG33" s="412"/>
      <c r="AH33" s="412"/>
      <c r="AI33" s="412"/>
      <c r="AJ33" s="412"/>
      <c r="AK33" s="412"/>
      <c r="AL33" s="412"/>
      <c r="AM33" s="412"/>
      <c r="AN33" s="412"/>
      <c r="AO33" s="412"/>
      <c r="AP33" s="412"/>
      <c r="AQ33" s="412"/>
      <c r="AR33" s="412"/>
      <c r="AS33" s="412"/>
      <c r="AT33" s="412"/>
      <c r="AU33" s="412"/>
      <c r="AV33" s="412"/>
      <c r="AW33" s="412"/>
      <c r="AX33" s="412"/>
      <c r="AY33" s="412"/>
      <c r="AZ33" s="412"/>
      <c r="BA33" s="412"/>
      <c r="BB33" s="412"/>
      <c r="BC33" s="412"/>
      <c r="BD33" s="412"/>
      <c r="BE33" s="412"/>
      <c r="BF33" s="413"/>
      <c r="BG33" s="15"/>
      <c r="BH33" s="15"/>
      <c r="BI33" s="15"/>
      <c r="BJ33" s="15"/>
      <c r="BK33" s="15"/>
      <c r="BM33" s="103"/>
      <c r="BN33" s="105"/>
      <c r="BO33" s="105"/>
    </row>
    <row r="34" spans="3:67" s="86" customFormat="1" ht="139.5" customHeight="1" thickBot="1">
      <c r="C34" s="87">
        <v>3</v>
      </c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400" t="s">
        <v>120</v>
      </c>
      <c r="V34" s="401"/>
      <c r="W34" s="402"/>
      <c r="X34" s="400" t="s">
        <v>97</v>
      </c>
      <c r="Y34" s="401"/>
      <c r="Z34" s="401"/>
      <c r="AA34" s="401"/>
      <c r="AB34" s="401"/>
      <c r="AC34" s="401"/>
      <c r="AD34" s="401"/>
      <c r="AE34" s="402"/>
      <c r="AF34" s="38">
        <v>10</v>
      </c>
      <c r="AG34" s="39">
        <f>AF34*30</f>
        <v>300</v>
      </c>
      <c r="AH34" s="40"/>
      <c r="AI34" s="40"/>
      <c r="AJ34" s="167"/>
      <c r="AK34" s="167"/>
      <c r="AL34" s="159"/>
      <c r="AM34" s="168"/>
      <c r="AN34" s="168"/>
      <c r="AO34" s="168"/>
      <c r="AP34" s="160">
        <f>AG34-AH34</f>
        <v>300</v>
      </c>
      <c r="AQ34" s="144"/>
      <c r="AR34" s="144">
        <v>3</v>
      </c>
      <c r="AS34" s="144"/>
      <c r="AT34" s="145"/>
      <c r="AU34" s="133"/>
      <c r="AV34" s="144"/>
      <c r="AW34" s="144"/>
      <c r="AX34" s="145"/>
      <c r="AY34" s="133"/>
      <c r="AZ34" s="144"/>
      <c r="BA34" s="144"/>
      <c r="BB34" s="200"/>
      <c r="BC34" s="274"/>
      <c r="BD34" s="162"/>
      <c r="BE34" s="275"/>
      <c r="BF34" s="163"/>
      <c r="BI34" s="86" t="s">
        <v>53</v>
      </c>
      <c r="BJ34" s="86" t="s">
        <v>53</v>
      </c>
    </row>
    <row r="35" spans="3:67" s="86" customFormat="1" ht="139.5" customHeight="1" thickBot="1">
      <c r="C35" s="87">
        <v>4</v>
      </c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490" t="s">
        <v>121</v>
      </c>
      <c r="V35" s="526"/>
      <c r="W35" s="527"/>
      <c r="X35" s="490" t="s">
        <v>97</v>
      </c>
      <c r="Y35" s="526"/>
      <c r="Z35" s="526"/>
      <c r="AA35" s="526"/>
      <c r="AB35" s="526"/>
      <c r="AC35" s="526"/>
      <c r="AD35" s="526"/>
      <c r="AE35" s="527"/>
      <c r="AF35" s="116">
        <v>10</v>
      </c>
      <c r="AG35" s="117">
        <f>AF35*30</f>
        <v>300</v>
      </c>
      <c r="AH35" s="118"/>
      <c r="AI35" s="118"/>
      <c r="AJ35" s="119"/>
      <c r="AK35" s="119"/>
      <c r="AL35" s="120"/>
      <c r="AM35" s="121"/>
      <c r="AN35" s="121"/>
      <c r="AO35" s="121"/>
      <c r="AP35" s="122">
        <f>AG35-AH35</f>
        <v>300</v>
      </c>
      <c r="AQ35" s="123"/>
      <c r="AR35" s="123">
        <v>4</v>
      </c>
      <c r="AS35" s="123"/>
      <c r="AT35" s="124"/>
      <c r="AU35" s="125"/>
      <c r="AV35" s="123"/>
      <c r="AW35" s="123"/>
      <c r="AX35" s="124"/>
      <c r="AY35" s="125"/>
      <c r="AZ35" s="123"/>
      <c r="BA35" s="123"/>
      <c r="BB35" s="126"/>
      <c r="BC35" s="276"/>
      <c r="BD35" s="128"/>
      <c r="BE35" s="277"/>
      <c r="BF35" s="129"/>
      <c r="BI35" s="86" t="s">
        <v>53</v>
      </c>
      <c r="BJ35" s="86" t="s">
        <v>53</v>
      </c>
    </row>
    <row r="36" spans="3:67" s="86" customFormat="1" ht="130.5" customHeight="1" thickBot="1">
      <c r="C36" s="87">
        <v>5</v>
      </c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554" t="s">
        <v>82</v>
      </c>
      <c r="V36" s="555"/>
      <c r="W36" s="556"/>
      <c r="X36" s="554" t="s">
        <v>97</v>
      </c>
      <c r="Y36" s="555"/>
      <c r="Z36" s="555"/>
      <c r="AA36" s="555"/>
      <c r="AB36" s="555"/>
      <c r="AC36" s="555"/>
      <c r="AD36" s="555"/>
      <c r="AE36" s="556"/>
      <c r="AF36" s="262">
        <v>2</v>
      </c>
      <c r="AG36" s="263">
        <f>AF36*30</f>
        <v>60</v>
      </c>
      <c r="AH36" s="264"/>
      <c r="AI36" s="264"/>
      <c r="AJ36" s="265"/>
      <c r="AK36" s="265"/>
      <c r="AL36" s="266"/>
      <c r="AM36" s="267"/>
      <c r="AN36" s="267"/>
      <c r="AO36" s="267"/>
      <c r="AP36" s="268">
        <f>AG36-AH36</f>
        <v>60</v>
      </c>
      <c r="AQ36" s="269"/>
      <c r="AR36" s="269">
        <v>3</v>
      </c>
      <c r="AS36" s="269"/>
      <c r="AT36" s="100"/>
      <c r="AU36" s="270"/>
      <c r="AV36" s="269"/>
      <c r="AW36" s="269"/>
      <c r="AX36" s="100"/>
      <c r="AY36" s="270"/>
      <c r="AZ36" s="269"/>
      <c r="BA36" s="269"/>
      <c r="BB36" s="271"/>
      <c r="BC36" s="272"/>
      <c r="BD36" s="230"/>
      <c r="BE36" s="273"/>
      <c r="BF36" s="231"/>
      <c r="BI36" s="86" t="s">
        <v>53</v>
      </c>
      <c r="BJ36" s="86" t="s">
        <v>53</v>
      </c>
    </row>
    <row r="37" spans="3:67" s="86" customFormat="1" ht="73.95" customHeight="1" thickBot="1">
      <c r="C37" s="360" t="s">
        <v>96</v>
      </c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361"/>
      <c r="Y37" s="361"/>
      <c r="Z37" s="361"/>
      <c r="AA37" s="361"/>
      <c r="AB37" s="361"/>
      <c r="AC37" s="361"/>
      <c r="AD37" s="361"/>
      <c r="AE37" s="362"/>
      <c r="AF37" s="35">
        <f>SUM(AF34:AF36)</f>
        <v>22</v>
      </c>
      <c r="AG37" s="36">
        <f>SUM(AG34:AG36)</f>
        <v>660</v>
      </c>
      <c r="AH37" s="37"/>
      <c r="AI37" s="37"/>
      <c r="AJ37" s="88"/>
      <c r="AK37" s="88"/>
      <c r="AL37" s="89"/>
      <c r="AM37" s="90"/>
      <c r="AN37" s="90"/>
      <c r="AO37" s="90"/>
      <c r="AP37" s="91">
        <f>SUM(AP34:AP36)</f>
        <v>660</v>
      </c>
      <c r="AQ37" s="155"/>
      <c r="AR37" s="85">
        <f>COUNT(AR34:AR36)</f>
        <v>3</v>
      </c>
      <c r="AS37" s="85"/>
      <c r="AT37" s="156"/>
      <c r="AU37" s="149"/>
      <c r="AV37" s="85"/>
      <c r="AW37" s="85"/>
      <c r="AX37" s="92"/>
      <c r="AY37" s="93"/>
      <c r="AZ37" s="85"/>
      <c r="BA37" s="85"/>
      <c r="BB37" s="92"/>
      <c r="BC37" s="106"/>
      <c r="BD37" s="95"/>
      <c r="BE37" s="107"/>
      <c r="BF37" s="96"/>
    </row>
    <row r="38" spans="3:67" s="86" customFormat="1" ht="64.2" customHeight="1" thickBot="1">
      <c r="C38" s="108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417" t="s">
        <v>39</v>
      </c>
      <c r="V38" s="417"/>
      <c r="W38" s="417"/>
      <c r="X38" s="417"/>
      <c r="Y38" s="417"/>
      <c r="Z38" s="417"/>
      <c r="AA38" s="417"/>
      <c r="AB38" s="417"/>
      <c r="AC38" s="417"/>
      <c r="AD38" s="417"/>
      <c r="AE38" s="418"/>
      <c r="AF38" s="110">
        <f t="shared" ref="AF38:AK38" si="4">AF37+AF31</f>
        <v>35</v>
      </c>
      <c r="AG38" s="111">
        <f t="shared" si="4"/>
        <v>1050</v>
      </c>
      <c r="AH38" s="110">
        <f t="shared" si="4"/>
        <v>132</v>
      </c>
      <c r="AI38" s="110">
        <f t="shared" si="4"/>
        <v>31</v>
      </c>
      <c r="AJ38" s="110"/>
      <c r="AK38" s="110">
        <f t="shared" si="4"/>
        <v>49</v>
      </c>
      <c r="AL38" s="110"/>
      <c r="AM38" s="112">
        <f>AM37+AM30</f>
        <v>52</v>
      </c>
      <c r="AN38" s="89"/>
      <c r="AO38" s="110"/>
      <c r="AP38" s="91">
        <f>AP37+AP31</f>
        <v>918</v>
      </c>
      <c r="AQ38" s="152">
        <f>AQ37+AQ31</f>
        <v>2</v>
      </c>
      <c r="AR38" s="152">
        <f>AR37+AR31</f>
        <v>3</v>
      </c>
      <c r="AS38" s="98">
        <f t="shared" ref="AS38:BE38" si="5">AS37+AS31</f>
        <v>2</v>
      </c>
      <c r="AT38" s="153"/>
      <c r="AU38" s="154"/>
      <c r="AV38" s="98">
        <f t="shared" si="5"/>
        <v>1</v>
      </c>
      <c r="AW38" s="98">
        <f t="shared" si="5"/>
        <v>1</v>
      </c>
      <c r="AX38" s="100"/>
      <c r="AY38" s="152">
        <f t="shared" si="5"/>
        <v>6</v>
      </c>
      <c r="AZ38" s="98">
        <f t="shared" si="5"/>
        <v>1</v>
      </c>
      <c r="BA38" s="152">
        <f t="shared" si="5"/>
        <v>1</v>
      </c>
      <c r="BB38" s="99">
        <f t="shared" si="5"/>
        <v>4</v>
      </c>
      <c r="BC38" s="214">
        <f t="shared" si="5"/>
        <v>3</v>
      </c>
      <c r="BD38" s="110">
        <f t="shared" si="5"/>
        <v>1</v>
      </c>
      <c r="BE38" s="110">
        <f t="shared" si="5"/>
        <v>2</v>
      </c>
      <c r="BF38" s="113"/>
    </row>
    <row r="39" spans="3:67" s="164" customFormat="1" ht="78.599999999999994" customHeight="1" thickBot="1">
      <c r="C39" s="364" t="s">
        <v>49</v>
      </c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5"/>
      <c r="V39" s="365"/>
      <c r="W39" s="365"/>
      <c r="X39" s="365"/>
      <c r="Y39" s="365"/>
      <c r="Z39" s="365"/>
      <c r="AA39" s="365"/>
      <c r="AB39" s="365"/>
      <c r="AC39" s="365"/>
      <c r="AD39" s="365"/>
      <c r="AE39" s="365"/>
      <c r="AF39" s="365"/>
      <c r="AG39" s="365"/>
      <c r="AH39" s="365"/>
      <c r="AI39" s="365"/>
      <c r="AJ39" s="365"/>
      <c r="AK39" s="365"/>
      <c r="AL39" s="365"/>
      <c r="AM39" s="365"/>
      <c r="AN39" s="365"/>
      <c r="AO39" s="365"/>
      <c r="AP39" s="365"/>
      <c r="AQ39" s="365"/>
      <c r="AR39" s="365"/>
      <c r="AS39" s="365"/>
      <c r="AT39" s="365"/>
      <c r="AU39" s="365"/>
      <c r="AV39" s="365"/>
      <c r="AW39" s="365"/>
      <c r="AX39" s="365"/>
      <c r="AY39" s="365"/>
      <c r="AZ39" s="365"/>
      <c r="BA39" s="365"/>
      <c r="BB39" s="365"/>
      <c r="BC39" s="365"/>
      <c r="BD39" s="365"/>
      <c r="BE39" s="365"/>
      <c r="BF39" s="366"/>
    </row>
    <row r="40" spans="3:67" s="164" customFormat="1" ht="78.599999999999994" hidden="1" customHeight="1" thickBot="1">
      <c r="C40" s="364" t="s">
        <v>63</v>
      </c>
      <c r="D40" s="365"/>
      <c r="E40" s="365"/>
      <c r="F40" s="365"/>
      <c r="G40" s="365"/>
      <c r="H40" s="365"/>
      <c r="I40" s="365"/>
      <c r="J40" s="365"/>
      <c r="K40" s="365"/>
      <c r="L40" s="365"/>
      <c r="M40" s="365"/>
      <c r="N40" s="365"/>
      <c r="O40" s="365"/>
      <c r="P40" s="365"/>
      <c r="Q40" s="365"/>
      <c r="R40" s="365"/>
      <c r="S40" s="365"/>
      <c r="T40" s="365"/>
      <c r="U40" s="365"/>
      <c r="V40" s="365"/>
      <c r="W40" s="365"/>
      <c r="X40" s="365"/>
      <c r="Y40" s="365"/>
      <c r="Z40" s="365"/>
      <c r="AA40" s="365"/>
      <c r="AB40" s="365"/>
      <c r="AC40" s="365"/>
      <c r="AD40" s="365"/>
      <c r="AE40" s="365"/>
      <c r="AF40" s="365"/>
      <c r="AG40" s="365"/>
      <c r="AH40" s="365"/>
      <c r="AI40" s="365"/>
      <c r="AJ40" s="365"/>
      <c r="AK40" s="365"/>
      <c r="AL40" s="365"/>
      <c r="AM40" s="365"/>
      <c r="AN40" s="365"/>
      <c r="AO40" s="365"/>
      <c r="AP40" s="365"/>
      <c r="AQ40" s="365"/>
      <c r="AR40" s="365"/>
      <c r="AS40" s="365"/>
      <c r="AT40" s="365"/>
      <c r="AU40" s="365"/>
      <c r="AV40" s="365"/>
      <c r="AW40" s="365"/>
      <c r="AX40" s="365"/>
      <c r="AY40" s="365"/>
      <c r="AZ40" s="365"/>
      <c r="BA40" s="365"/>
      <c r="BB40" s="365"/>
      <c r="BC40" s="365"/>
      <c r="BD40" s="365"/>
      <c r="BE40" s="365"/>
      <c r="BF40" s="366"/>
    </row>
    <row r="41" spans="3:67" s="86" customFormat="1" ht="107.4" customHeight="1">
      <c r="C41" s="157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414" t="s">
        <v>90</v>
      </c>
      <c r="V41" s="414"/>
      <c r="W41" s="414"/>
      <c r="X41" s="415"/>
      <c r="Y41" s="415"/>
      <c r="Z41" s="415"/>
      <c r="AA41" s="415"/>
      <c r="AB41" s="415"/>
      <c r="AC41" s="415"/>
      <c r="AD41" s="415"/>
      <c r="AE41" s="416"/>
      <c r="AF41" s="165"/>
      <c r="AG41" s="166"/>
      <c r="AH41" s="167"/>
      <c r="AI41" s="159"/>
      <c r="AJ41" s="159"/>
      <c r="AK41" s="159"/>
      <c r="AL41" s="159"/>
      <c r="AM41" s="168"/>
      <c r="AN41" s="168"/>
      <c r="AO41" s="168"/>
      <c r="AP41" s="160"/>
      <c r="AQ41" s="133"/>
      <c r="AR41" s="144"/>
      <c r="AS41" s="144"/>
      <c r="AT41" s="134"/>
      <c r="AU41" s="143"/>
      <c r="AV41" s="144"/>
      <c r="AW41" s="144"/>
      <c r="AX41" s="145"/>
      <c r="AY41" s="133"/>
      <c r="AZ41" s="144"/>
      <c r="BA41" s="144"/>
      <c r="BB41" s="145"/>
      <c r="BC41" s="169"/>
      <c r="BD41" s="162"/>
      <c r="BE41" s="162"/>
      <c r="BF41" s="163"/>
    </row>
    <row r="42" spans="3:67" s="86" customFormat="1" ht="165" customHeight="1">
      <c r="C42" s="114">
        <v>6</v>
      </c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490" t="s">
        <v>122</v>
      </c>
      <c r="V42" s="525"/>
      <c r="W42" s="308">
        <v>2</v>
      </c>
      <c r="X42" s="490" t="s">
        <v>87</v>
      </c>
      <c r="Y42" s="526"/>
      <c r="Z42" s="526"/>
      <c r="AA42" s="526"/>
      <c r="AB42" s="526"/>
      <c r="AC42" s="526"/>
      <c r="AD42" s="526"/>
      <c r="AE42" s="527"/>
      <c r="AF42" s="309">
        <v>7</v>
      </c>
      <c r="AG42" s="310">
        <f t="shared" ref="AG42:AG52" si="6">AF42*30</f>
        <v>210</v>
      </c>
      <c r="AH42" s="311">
        <f t="shared" ref="AH42:AH52" si="7">AI42+AK42+AM42</f>
        <v>65</v>
      </c>
      <c r="AI42" s="311">
        <v>13</v>
      </c>
      <c r="AJ42" s="110">
        <v>3</v>
      </c>
      <c r="AK42" s="110">
        <v>13</v>
      </c>
      <c r="AL42" s="312">
        <v>3</v>
      </c>
      <c r="AM42" s="313">
        <v>39</v>
      </c>
      <c r="AN42" s="313">
        <v>10</v>
      </c>
      <c r="AO42" s="312">
        <f>AH42-(AJ42+AL42+AN42)</f>
        <v>49</v>
      </c>
      <c r="AP42" s="314">
        <f t="shared" ref="AP42:AP52" si="8">AG42-AH42</f>
        <v>145</v>
      </c>
      <c r="AQ42" s="125"/>
      <c r="AR42" s="125">
        <v>3</v>
      </c>
      <c r="AS42" s="123"/>
      <c r="AT42" s="124"/>
      <c r="AU42" s="125"/>
      <c r="AV42" s="123"/>
      <c r="AW42" s="123"/>
      <c r="AX42" s="124">
        <v>3</v>
      </c>
      <c r="AY42" s="125">
        <f>SUM(AZ42:BB42)</f>
        <v>5</v>
      </c>
      <c r="AZ42" s="123">
        <v>1</v>
      </c>
      <c r="BA42" s="123">
        <v>1</v>
      </c>
      <c r="BB42" s="126">
        <v>3</v>
      </c>
      <c r="BC42" s="315"/>
      <c r="BD42" s="316"/>
      <c r="BE42" s="316"/>
      <c r="BF42" s="317"/>
      <c r="BI42" s="86" t="s">
        <v>53</v>
      </c>
    </row>
    <row r="43" spans="3:67" s="86" customFormat="1" ht="165" customHeight="1">
      <c r="C43" s="114">
        <v>7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490" t="s">
        <v>131</v>
      </c>
      <c r="V43" s="525"/>
      <c r="W43" s="308">
        <v>2</v>
      </c>
      <c r="X43" s="490" t="s">
        <v>87</v>
      </c>
      <c r="Y43" s="526"/>
      <c r="Z43" s="526"/>
      <c r="AA43" s="526"/>
      <c r="AB43" s="526"/>
      <c r="AC43" s="526"/>
      <c r="AD43" s="526"/>
      <c r="AE43" s="527"/>
      <c r="AF43" s="309">
        <v>6</v>
      </c>
      <c r="AG43" s="310">
        <f t="shared" ref="AG43:AG44" si="9">AF43*30</f>
        <v>180</v>
      </c>
      <c r="AH43" s="311">
        <f t="shared" ref="AH43:AH44" si="10">AI43+AK43+AM43</f>
        <v>72</v>
      </c>
      <c r="AI43" s="311">
        <v>18</v>
      </c>
      <c r="AJ43" s="110">
        <v>5</v>
      </c>
      <c r="AK43" s="110">
        <v>18</v>
      </c>
      <c r="AL43" s="312">
        <v>5</v>
      </c>
      <c r="AM43" s="313">
        <v>36</v>
      </c>
      <c r="AN43" s="313">
        <v>8</v>
      </c>
      <c r="AO43" s="312">
        <f t="shared" ref="AO43:AO51" si="11">AH43-(AJ43+AL43+AN43)</f>
        <v>54</v>
      </c>
      <c r="AP43" s="314">
        <f t="shared" ref="AP43:AP44" si="12">AG43-AH43</f>
        <v>108</v>
      </c>
      <c r="AQ43" s="125">
        <v>4</v>
      </c>
      <c r="AR43" s="125"/>
      <c r="AS43" s="123">
        <v>4</v>
      </c>
      <c r="AT43" s="124"/>
      <c r="AU43" s="125"/>
      <c r="AV43" s="123"/>
      <c r="AW43" s="123"/>
      <c r="AX43" s="124"/>
      <c r="AY43" s="125"/>
      <c r="AZ43" s="123"/>
      <c r="BA43" s="123"/>
      <c r="BB43" s="126"/>
      <c r="BC43" s="315">
        <f>SUM(BD43:BF43)</f>
        <v>4</v>
      </c>
      <c r="BD43" s="316">
        <v>1</v>
      </c>
      <c r="BE43" s="316">
        <v>1</v>
      </c>
      <c r="BF43" s="317">
        <v>2</v>
      </c>
      <c r="BI43" s="86" t="s">
        <v>53</v>
      </c>
    </row>
    <row r="44" spans="3:67" s="86" customFormat="1" ht="165" customHeight="1">
      <c r="C44" s="114">
        <v>8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490" t="s">
        <v>123</v>
      </c>
      <c r="V44" s="525"/>
      <c r="W44" s="308">
        <v>1</v>
      </c>
      <c r="X44" s="490" t="s">
        <v>117</v>
      </c>
      <c r="Y44" s="526"/>
      <c r="Z44" s="526"/>
      <c r="AA44" s="526"/>
      <c r="AB44" s="526"/>
      <c r="AC44" s="526"/>
      <c r="AD44" s="526"/>
      <c r="AE44" s="527"/>
      <c r="AF44" s="309">
        <v>7</v>
      </c>
      <c r="AG44" s="310">
        <f t="shared" si="9"/>
        <v>210</v>
      </c>
      <c r="AH44" s="311">
        <f t="shared" si="10"/>
        <v>65</v>
      </c>
      <c r="AI44" s="311">
        <v>13</v>
      </c>
      <c r="AJ44" s="110">
        <v>2</v>
      </c>
      <c r="AK44" s="110">
        <v>13</v>
      </c>
      <c r="AL44" s="312">
        <v>2</v>
      </c>
      <c r="AM44" s="313">
        <v>39</v>
      </c>
      <c r="AN44" s="313">
        <v>4</v>
      </c>
      <c r="AO44" s="312">
        <f t="shared" si="11"/>
        <v>57</v>
      </c>
      <c r="AP44" s="314">
        <f t="shared" si="12"/>
        <v>145</v>
      </c>
      <c r="AQ44" s="125"/>
      <c r="AR44" s="125">
        <v>3</v>
      </c>
      <c r="AS44" s="123"/>
      <c r="AT44" s="124"/>
      <c r="AU44" s="125"/>
      <c r="AV44" s="123"/>
      <c r="AW44" s="123"/>
      <c r="AX44" s="124">
        <v>3</v>
      </c>
      <c r="AY44" s="125">
        <f>SUM(AZ44:BB44)</f>
        <v>5</v>
      </c>
      <c r="AZ44" s="123">
        <v>1</v>
      </c>
      <c r="BA44" s="123">
        <v>1</v>
      </c>
      <c r="BB44" s="126">
        <v>3</v>
      </c>
      <c r="BC44" s="315"/>
      <c r="BD44" s="316"/>
      <c r="BE44" s="316"/>
      <c r="BF44" s="317"/>
      <c r="BI44" s="86" t="s">
        <v>53</v>
      </c>
    </row>
    <row r="45" spans="3:67" s="86" customFormat="1" ht="165" customHeight="1">
      <c r="C45" s="114">
        <v>9</v>
      </c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490" t="s">
        <v>124</v>
      </c>
      <c r="V45" s="525"/>
      <c r="W45" s="308">
        <v>1</v>
      </c>
      <c r="X45" s="490" t="s">
        <v>117</v>
      </c>
      <c r="Y45" s="526"/>
      <c r="Z45" s="526"/>
      <c r="AA45" s="526"/>
      <c r="AB45" s="526"/>
      <c r="AC45" s="526"/>
      <c r="AD45" s="526"/>
      <c r="AE45" s="527"/>
      <c r="AF45" s="309">
        <v>6</v>
      </c>
      <c r="AG45" s="310">
        <f t="shared" si="6"/>
        <v>180</v>
      </c>
      <c r="AH45" s="311">
        <f t="shared" si="7"/>
        <v>72</v>
      </c>
      <c r="AI45" s="311">
        <v>18</v>
      </c>
      <c r="AJ45" s="110">
        <v>2</v>
      </c>
      <c r="AK45" s="110">
        <v>18</v>
      </c>
      <c r="AL45" s="312">
        <v>2</v>
      </c>
      <c r="AM45" s="313">
        <v>36</v>
      </c>
      <c r="AN45" s="313">
        <v>5</v>
      </c>
      <c r="AO45" s="312">
        <f t="shared" si="11"/>
        <v>63</v>
      </c>
      <c r="AP45" s="314">
        <f t="shared" si="8"/>
        <v>108</v>
      </c>
      <c r="AQ45" s="125">
        <v>4</v>
      </c>
      <c r="AR45" s="125"/>
      <c r="AS45" s="123">
        <v>4</v>
      </c>
      <c r="AT45" s="124"/>
      <c r="AU45" s="125"/>
      <c r="AV45" s="123"/>
      <c r="AW45" s="123"/>
      <c r="AX45" s="124"/>
      <c r="AY45" s="125"/>
      <c r="AZ45" s="123"/>
      <c r="BA45" s="123"/>
      <c r="BB45" s="126"/>
      <c r="BC45" s="315">
        <f>SUM(BD45:BF45)</f>
        <v>4</v>
      </c>
      <c r="BD45" s="316">
        <v>1</v>
      </c>
      <c r="BE45" s="316">
        <v>1</v>
      </c>
      <c r="BF45" s="317">
        <v>2</v>
      </c>
      <c r="BI45" s="86" t="s">
        <v>53</v>
      </c>
    </row>
    <row r="46" spans="3:67" s="86" customFormat="1" ht="165" customHeight="1">
      <c r="C46" s="114">
        <v>10</v>
      </c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490" t="s">
        <v>125</v>
      </c>
      <c r="V46" s="525"/>
      <c r="W46" s="318">
        <v>1</v>
      </c>
      <c r="X46" s="490" t="s">
        <v>98</v>
      </c>
      <c r="Y46" s="526"/>
      <c r="Z46" s="526"/>
      <c r="AA46" s="526"/>
      <c r="AB46" s="526"/>
      <c r="AC46" s="526"/>
      <c r="AD46" s="526"/>
      <c r="AE46" s="527"/>
      <c r="AF46" s="309">
        <v>7</v>
      </c>
      <c r="AG46" s="310">
        <f t="shared" ref="AG46" si="13">AF46*30</f>
        <v>210</v>
      </c>
      <c r="AH46" s="311">
        <f t="shared" ref="AH46" si="14">AI46+AK46+AM46</f>
        <v>65</v>
      </c>
      <c r="AI46" s="311">
        <v>13</v>
      </c>
      <c r="AJ46" s="110">
        <v>2</v>
      </c>
      <c r="AK46" s="110">
        <v>13</v>
      </c>
      <c r="AL46" s="312">
        <v>2</v>
      </c>
      <c r="AM46" s="313">
        <v>39</v>
      </c>
      <c r="AN46" s="313">
        <v>4</v>
      </c>
      <c r="AO46" s="312">
        <f t="shared" si="11"/>
        <v>57</v>
      </c>
      <c r="AP46" s="314">
        <f t="shared" ref="AP46" si="15">AG46-AH46</f>
        <v>145</v>
      </c>
      <c r="AQ46" s="125"/>
      <c r="AR46" s="125">
        <v>3</v>
      </c>
      <c r="AS46" s="123"/>
      <c r="AT46" s="124"/>
      <c r="AU46" s="125"/>
      <c r="AV46" s="123"/>
      <c r="AW46" s="123"/>
      <c r="AX46" s="124">
        <v>3</v>
      </c>
      <c r="AY46" s="125">
        <f>SUM(AZ46:BB46)</f>
        <v>5</v>
      </c>
      <c r="AZ46" s="123">
        <v>1</v>
      </c>
      <c r="BA46" s="123">
        <v>1</v>
      </c>
      <c r="BB46" s="126">
        <v>3</v>
      </c>
      <c r="BC46" s="315"/>
      <c r="BD46" s="316"/>
      <c r="BE46" s="316"/>
      <c r="BF46" s="317"/>
      <c r="BI46" s="86" t="s">
        <v>53</v>
      </c>
    </row>
    <row r="47" spans="3:67" s="86" customFormat="1" ht="165" customHeight="1">
      <c r="C47" s="114">
        <v>11</v>
      </c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490" t="s">
        <v>126</v>
      </c>
      <c r="V47" s="525"/>
      <c r="W47" s="318">
        <v>1</v>
      </c>
      <c r="X47" s="490" t="s">
        <v>98</v>
      </c>
      <c r="Y47" s="526"/>
      <c r="Z47" s="526"/>
      <c r="AA47" s="526"/>
      <c r="AB47" s="526"/>
      <c r="AC47" s="526"/>
      <c r="AD47" s="526"/>
      <c r="AE47" s="527"/>
      <c r="AF47" s="309">
        <v>6</v>
      </c>
      <c r="AG47" s="310">
        <f t="shared" si="6"/>
        <v>180</v>
      </c>
      <c r="AH47" s="311">
        <f t="shared" si="7"/>
        <v>72</v>
      </c>
      <c r="AI47" s="311">
        <v>18</v>
      </c>
      <c r="AJ47" s="110">
        <v>2</v>
      </c>
      <c r="AK47" s="110">
        <v>18</v>
      </c>
      <c r="AL47" s="312">
        <v>2</v>
      </c>
      <c r="AM47" s="313">
        <v>36</v>
      </c>
      <c r="AN47" s="313">
        <v>5</v>
      </c>
      <c r="AO47" s="312">
        <f t="shared" si="11"/>
        <v>63</v>
      </c>
      <c r="AP47" s="314">
        <f t="shared" si="8"/>
        <v>108</v>
      </c>
      <c r="AQ47" s="125">
        <v>4</v>
      </c>
      <c r="AR47" s="125"/>
      <c r="AS47" s="123">
        <v>4</v>
      </c>
      <c r="AT47" s="124"/>
      <c r="AU47" s="125"/>
      <c r="AV47" s="123"/>
      <c r="AW47" s="123"/>
      <c r="AX47" s="124"/>
      <c r="AY47" s="125"/>
      <c r="AZ47" s="123"/>
      <c r="BA47" s="123"/>
      <c r="BB47" s="126"/>
      <c r="BC47" s="315">
        <f>SUM(BD47:BF47)</f>
        <v>4</v>
      </c>
      <c r="BD47" s="316">
        <v>1</v>
      </c>
      <c r="BE47" s="316">
        <v>1</v>
      </c>
      <c r="BF47" s="317">
        <v>2</v>
      </c>
      <c r="BI47" s="86" t="s">
        <v>53</v>
      </c>
    </row>
    <row r="48" spans="3:67" s="86" customFormat="1" ht="261" customHeight="1">
      <c r="C48" s="114">
        <v>12</v>
      </c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490" t="s">
        <v>127</v>
      </c>
      <c r="V48" s="525"/>
      <c r="W48" s="308">
        <v>2</v>
      </c>
      <c r="X48" s="490" t="s">
        <v>100</v>
      </c>
      <c r="Y48" s="526"/>
      <c r="Z48" s="526"/>
      <c r="AA48" s="526"/>
      <c r="AB48" s="526"/>
      <c r="AC48" s="526"/>
      <c r="AD48" s="526"/>
      <c r="AE48" s="527"/>
      <c r="AF48" s="309">
        <v>7</v>
      </c>
      <c r="AG48" s="310">
        <f t="shared" ref="AG48" si="16">AF48*30</f>
        <v>210</v>
      </c>
      <c r="AH48" s="311">
        <f t="shared" ref="AH48" si="17">AI48+AK48+AM48</f>
        <v>65</v>
      </c>
      <c r="AI48" s="311">
        <v>13</v>
      </c>
      <c r="AJ48" s="110">
        <v>3</v>
      </c>
      <c r="AK48" s="110">
        <v>13</v>
      </c>
      <c r="AL48" s="312">
        <v>3</v>
      </c>
      <c r="AM48" s="313">
        <v>39</v>
      </c>
      <c r="AN48" s="313">
        <v>10</v>
      </c>
      <c r="AO48" s="312">
        <f t="shared" si="11"/>
        <v>49</v>
      </c>
      <c r="AP48" s="314">
        <f t="shared" ref="AP48" si="18">AG48-AH48</f>
        <v>145</v>
      </c>
      <c r="AQ48" s="125"/>
      <c r="AR48" s="125">
        <v>3</v>
      </c>
      <c r="AS48" s="123"/>
      <c r="AT48" s="124"/>
      <c r="AU48" s="125"/>
      <c r="AV48" s="123"/>
      <c r="AW48" s="123"/>
      <c r="AX48" s="124">
        <v>3</v>
      </c>
      <c r="AY48" s="125">
        <f>SUM(AZ48:BB48)</f>
        <v>5</v>
      </c>
      <c r="AZ48" s="123">
        <v>1</v>
      </c>
      <c r="BA48" s="123">
        <v>1</v>
      </c>
      <c r="BB48" s="126">
        <v>3</v>
      </c>
      <c r="BC48" s="315"/>
      <c r="BD48" s="316"/>
      <c r="BE48" s="316"/>
      <c r="BF48" s="317"/>
      <c r="BI48" s="86" t="s">
        <v>53</v>
      </c>
    </row>
    <row r="49" spans="3:62" s="86" customFormat="1" ht="261" customHeight="1">
      <c r="C49" s="114">
        <v>13</v>
      </c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490" t="s">
        <v>128</v>
      </c>
      <c r="V49" s="525"/>
      <c r="W49" s="308">
        <v>2</v>
      </c>
      <c r="X49" s="490" t="s">
        <v>100</v>
      </c>
      <c r="Y49" s="526"/>
      <c r="Z49" s="526"/>
      <c r="AA49" s="526"/>
      <c r="AB49" s="526"/>
      <c r="AC49" s="526"/>
      <c r="AD49" s="526"/>
      <c r="AE49" s="527"/>
      <c r="AF49" s="309">
        <v>6</v>
      </c>
      <c r="AG49" s="310">
        <f t="shared" si="6"/>
        <v>180</v>
      </c>
      <c r="AH49" s="311">
        <f t="shared" si="7"/>
        <v>72</v>
      </c>
      <c r="AI49" s="311">
        <v>18</v>
      </c>
      <c r="AJ49" s="110">
        <v>5</v>
      </c>
      <c r="AK49" s="110">
        <v>18</v>
      </c>
      <c r="AL49" s="312">
        <v>5</v>
      </c>
      <c r="AM49" s="313">
        <v>36</v>
      </c>
      <c r="AN49" s="313">
        <v>8</v>
      </c>
      <c r="AO49" s="312">
        <f t="shared" si="11"/>
        <v>54</v>
      </c>
      <c r="AP49" s="314">
        <f t="shared" si="8"/>
        <v>108</v>
      </c>
      <c r="AQ49" s="125">
        <v>4</v>
      </c>
      <c r="AR49" s="125"/>
      <c r="AS49" s="123">
        <v>4</v>
      </c>
      <c r="AT49" s="124"/>
      <c r="AU49" s="125"/>
      <c r="AV49" s="123"/>
      <c r="AW49" s="123"/>
      <c r="AX49" s="124"/>
      <c r="AY49" s="125"/>
      <c r="AZ49" s="123"/>
      <c r="BA49" s="123"/>
      <c r="BB49" s="126"/>
      <c r="BC49" s="315">
        <f>SUM(BD49:BF49)</f>
        <v>4</v>
      </c>
      <c r="BD49" s="316">
        <v>1</v>
      </c>
      <c r="BE49" s="316">
        <v>1</v>
      </c>
      <c r="BF49" s="317">
        <v>2</v>
      </c>
      <c r="BI49" s="86" t="s">
        <v>53</v>
      </c>
    </row>
    <row r="50" spans="3:62" s="86" customFormat="1" ht="165" customHeight="1">
      <c r="C50" s="114">
        <v>14</v>
      </c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490" t="s">
        <v>129</v>
      </c>
      <c r="V50" s="525"/>
      <c r="W50" s="308">
        <v>1</v>
      </c>
      <c r="X50" s="490" t="s">
        <v>111</v>
      </c>
      <c r="Y50" s="526"/>
      <c r="Z50" s="526"/>
      <c r="AA50" s="526"/>
      <c r="AB50" s="526"/>
      <c r="AC50" s="526"/>
      <c r="AD50" s="526"/>
      <c r="AE50" s="527"/>
      <c r="AF50" s="309">
        <v>7</v>
      </c>
      <c r="AG50" s="310">
        <f t="shared" ref="AG50" si="19">AF50*30</f>
        <v>210</v>
      </c>
      <c r="AH50" s="311">
        <f t="shared" ref="AH50" si="20">AI50+AK50+AM50</f>
        <v>65</v>
      </c>
      <c r="AI50" s="311">
        <v>13</v>
      </c>
      <c r="AJ50" s="110">
        <v>2</v>
      </c>
      <c r="AK50" s="110">
        <v>13</v>
      </c>
      <c r="AL50" s="312">
        <v>2</v>
      </c>
      <c r="AM50" s="313">
        <v>39</v>
      </c>
      <c r="AN50" s="313">
        <v>4</v>
      </c>
      <c r="AO50" s="312">
        <f t="shared" si="11"/>
        <v>57</v>
      </c>
      <c r="AP50" s="314">
        <f t="shared" ref="AP50" si="21">AG50-AH50</f>
        <v>145</v>
      </c>
      <c r="AQ50" s="125"/>
      <c r="AR50" s="125">
        <v>3</v>
      </c>
      <c r="AS50" s="123"/>
      <c r="AT50" s="124"/>
      <c r="AU50" s="125"/>
      <c r="AV50" s="123"/>
      <c r="AW50" s="123"/>
      <c r="AX50" s="124">
        <v>3</v>
      </c>
      <c r="AY50" s="125">
        <f>SUM(AZ50:BB50)</f>
        <v>5</v>
      </c>
      <c r="AZ50" s="123">
        <v>1</v>
      </c>
      <c r="BA50" s="123">
        <v>1</v>
      </c>
      <c r="BB50" s="126">
        <v>3</v>
      </c>
      <c r="BC50" s="315"/>
      <c r="BD50" s="316"/>
      <c r="BE50" s="316"/>
      <c r="BF50" s="317"/>
      <c r="BI50" s="86" t="s">
        <v>53</v>
      </c>
    </row>
    <row r="51" spans="3:62" s="86" customFormat="1" ht="165" customHeight="1" thickBot="1">
      <c r="C51" s="114">
        <v>15</v>
      </c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490" t="s">
        <v>130</v>
      </c>
      <c r="V51" s="525"/>
      <c r="W51" s="308">
        <v>1</v>
      </c>
      <c r="X51" s="490" t="s">
        <v>111</v>
      </c>
      <c r="Y51" s="526"/>
      <c r="Z51" s="526"/>
      <c r="AA51" s="526"/>
      <c r="AB51" s="526"/>
      <c r="AC51" s="526"/>
      <c r="AD51" s="526"/>
      <c r="AE51" s="527"/>
      <c r="AF51" s="309">
        <v>6</v>
      </c>
      <c r="AG51" s="310">
        <f t="shared" si="6"/>
        <v>180</v>
      </c>
      <c r="AH51" s="311">
        <f t="shared" si="7"/>
        <v>72</v>
      </c>
      <c r="AI51" s="311">
        <v>18</v>
      </c>
      <c r="AJ51" s="110">
        <v>2</v>
      </c>
      <c r="AK51" s="110">
        <v>18</v>
      </c>
      <c r="AL51" s="312">
        <v>2</v>
      </c>
      <c r="AM51" s="313">
        <v>36</v>
      </c>
      <c r="AN51" s="313">
        <v>5</v>
      </c>
      <c r="AO51" s="312">
        <f t="shared" si="11"/>
        <v>63</v>
      </c>
      <c r="AP51" s="314">
        <f t="shared" si="8"/>
        <v>108</v>
      </c>
      <c r="AQ51" s="125">
        <v>4</v>
      </c>
      <c r="AR51" s="125"/>
      <c r="AS51" s="123">
        <v>4</v>
      </c>
      <c r="AT51" s="124"/>
      <c r="AU51" s="125"/>
      <c r="AV51" s="123"/>
      <c r="AW51" s="123"/>
      <c r="AX51" s="124"/>
      <c r="AY51" s="125"/>
      <c r="AZ51" s="123"/>
      <c r="BA51" s="123"/>
      <c r="BB51" s="126"/>
      <c r="BC51" s="170">
        <f>SUM(BD51:BF51)</f>
        <v>4</v>
      </c>
      <c r="BD51" s="171">
        <v>1</v>
      </c>
      <c r="BE51" s="171">
        <v>1</v>
      </c>
      <c r="BF51" s="172">
        <v>2</v>
      </c>
      <c r="BI51" s="86" t="s">
        <v>53</v>
      </c>
    </row>
    <row r="52" spans="3:62" s="86" customFormat="1" ht="73.95" hidden="1" customHeight="1" thickBot="1">
      <c r="C52" s="360" t="s">
        <v>56</v>
      </c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2"/>
      <c r="AF52" s="35">
        <v>4</v>
      </c>
      <c r="AG52" s="36">
        <f t="shared" si="6"/>
        <v>120</v>
      </c>
      <c r="AH52" s="37">
        <f t="shared" si="7"/>
        <v>72</v>
      </c>
      <c r="AI52" s="37">
        <v>18</v>
      </c>
      <c r="AJ52" s="88">
        <f>AJ51</f>
        <v>2</v>
      </c>
      <c r="AK52" s="88">
        <v>18</v>
      </c>
      <c r="AL52" s="88">
        <f>AL51</f>
        <v>2</v>
      </c>
      <c r="AM52" s="90">
        <f>AM51</f>
        <v>36</v>
      </c>
      <c r="AN52" s="90">
        <f>AN51</f>
        <v>5</v>
      </c>
      <c r="AO52" s="89">
        <f>AO51</f>
        <v>63</v>
      </c>
      <c r="AP52" s="91">
        <f t="shared" si="8"/>
        <v>48</v>
      </c>
      <c r="AQ52" s="93">
        <f>COUNT(AQ51)</f>
        <v>1</v>
      </c>
      <c r="AR52" s="85">
        <f>COUNT(AR51)</f>
        <v>0</v>
      </c>
      <c r="AS52" s="85">
        <f>COUNT(AS51)</f>
        <v>1</v>
      </c>
      <c r="AT52" s="156"/>
      <c r="AU52" s="149"/>
      <c r="AV52" s="85"/>
      <c r="AW52" s="85"/>
      <c r="AX52" s="92">
        <f>COUNT(AX51)</f>
        <v>0</v>
      </c>
      <c r="AY52" s="149">
        <f>AY51</f>
        <v>0</v>
      </c>
      <c r="AZ52" s="85">
        <f>AZ51</f>
        <v>0</v>
      </c>
      <c r="BA52" s="85">
        <f>BA51</f>
        <v>0</v>
      </c>
      <c r="BB52" s="92">
        <f>BB51</f>
        <v>0</v>
      </c>
      <c r="BC52" s="201">
        <f>BC51</f>
        <v>4</v>
      </c>
      <c r="BD52" s="202">
        <f t="shared" ref="BD52:BF52" si="22">BD51</f>
        <v>1</v>
      </c>
      <c r="BE52" s="202">
        <f t="shared" si="22"/>
        <v>1</v>
      </c>
      <c r="BF52" s="203">
        <f t="shared" si="22"/>
        <v>2</v>
      </c>
    </row>
    <row r="53" spans="3:62" s="86" customFormat="1" ht="73.95" customHeight="1" thickBot="1">
      <c r="C53" s="356" t="s">
        <v>40</v>
      </c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8"/>
      <c r="AF53" s="41">
        <f>SUM(AF42:AF43)</f>
        <v>13</v>
      </c>
      <c r="AG53" s="42">
        <f>SUM(AG42:AG43)</f>
        <v>390</v>
      </c>
      <c r="AH53" s="43">
        <f t="shared" ref="AH53:AP53" si="23">SUM(AH42:AH43)</f>
        <v>137</v>
      </c>
      <c r="AI53" s="43">
        <f t="shared" si="23"/>
        <v>31</v>
      </c>
      <c r="AJ53" s="130"/>
      <c r="AK53" s="130">
        <f t="shared" si="23"/>
        <v>31</v>
      </c>
      <c r="AL53" s="130"/>
      <c r="AM53" s="112">
        <f t="shared" si="23"/>
        <v>75</v>
      </c>
      <c r="AN53" s="112"/>
      <c r="AO53" s="131">
        <f t="shared" si="23"/>
        <v>103</v>
      </c>
      <c r="AP53" s="132">
        <f t="shared" si="23"/>
        <v>253</v>
      </c>
      <c r="AQ53" s="93">
        <f>COUNT(AQ42:AQ43)</f>
        <v>1</v>
      </c>
      <c r="AR53" s="85">
        <f>COUNT(AR42:AR43)</f>
        <v>1</v>
      </c>
      <c r="AS53" s="85">
        <f t="shared" ref="AS53:AX53" si="24">COUNT(AS42:AS43)</f>
        <v>1</v>
      </c>
      <c r="AT53" s="156"/>
      <c r="AU53" s="149"/>
      <c r="AV53" s="85"/>
      <c r="AW53" s="85"/>
      <c r="AX53" s="92">
        <f t="shared" si="24"/>
        <v>1</v>
      </c>
      <c r="AY53" s="149">
        <f t="shared" ref="AY53:BF53" si="25">SUM(AY42:AY43)</f>
        <v>5</v>
      </c>
      <c r="AZ53" s="85">
        <f t="shared" si="25"/>
        <v>1</v>
      </c>
      <c r="BA53" s="85">
        <f t="shared" si="25"/>
        <v>1</v>
      </c>
      <c r="BB53" s="92">
        <f t="shared" si="25"/>
        <v>3</v>
      </c>
      <c r="BC53" s="170">
        <f t="shared" si="25"/>
        <v>4</v>
      </c>
      <c r="BD53" s="171">
        <f t="shared" si="25"/>
        <v>1</v>
      </c>
      <c r="BE53" s="171">
        <f t="shared" si="25"/>
        <v>1</v>
      </c>
      <c r="BF53" s="172">
        <f t="shared" si="25"/>
        <v>2</v>
      </c>
    </row>
    <row r="54" spans="3:62" s="86" customFormat="1" ht="73.95" customHeight="1" thickBot="1">
      <c r="C54" s="395" t="s">
        <v>44</v>
      </c>
      <c r="D54" s="396"/>
      <c r="E54" s="396"/>
      <c r="F54" s="396"/>
      <c r="G54" s="396"/>
      <c r="H54" s="396"/>
      <c r="I54" s="396"/>
      <c r="J54" s="396"/>
      <c r="K54" s="396"/>
      <c r="L54" s="396"/>
      <c r="M54" s="396"/>
      <c r="N54" s="396"/>
      <c r="O54" s="396"/>
      <c r="P54" s="396"/>
      <c r="Q54" s="396"/>
      <c r="R54" s="396"/>
      <c r="S54" s="396"/>
      <c r="T54" s="396"/>
      <c r="U54" s="396"/>
      <c r="V54" s="396"/>
      <c r="W54" s="396"/>
      <c r="X54" s="396"/>
      <c r="Y54" s="396"/>
      <c r="Z54" s="396"/>
      <c r="AA54" s="396"/>
      <c r="AB54" s="396"/>
      <c r="AC54" s="396"/>
      <c r="AD54" s="396"/>
      <c r="AE54" s="397"/>
      <c r="AF54" s="149">
        <f t="shared" ref="AF54:AM54" si="26">AF53+AF38</f>
        <v>48</v>
      </c>
      <c r="AG54" s="156">
        <f t="shared" si="26"/>
        <v>1440</v>
      </c>
      <c r="AH54" s="93">
        <f t="shared" si="26"/>
        <v>269</v>
      </c>
      <c r="AI54" s="93">
        <f t="shared" si="26"/>
        <v>62</v>
      </c>
      <c r="AJ54" s="85"/>
      <c r="AK54" s="93">
        <f t="shared" si="26"/>
        <v>80</v>
      </c>
      <c r="AL54" s="85"/>
      <c r="AM54" s="94">
        <f t="shared" si="26"/>
        <v>127</v>
      </c>
      <c r="AN54" s="94"/>
      <c r="AO54" s="85">
        <f>AO53+AO38</f>
        <v>103</v>
      </c>
      <c r="AP54" s="173">
        <f>AP53+AP38</f>
        <v>1171</v>
      </c>
      <c r="AQ54" s="93">
        <f>AQ53+AQ38</f>
        <v>3</v>
      </c>
      <c r="AR54" s="93">
        <f>AR53+AR38</f>
        <v>4</v>
      </c>
      <c r="AS54" s="85">
        <f>AS53+AS38</f>
        <v>3</v>
      </c>
      <c r="AT54" s="92"/>
      <c r="AU54" s="149"/>
      <c r="AV54" s="85">
        <f>AV53+AV38</f>
        <v>1</v>
      </c>
      <c r="AW54" s="85">
        <f>AW53+AW38</f>
        <v>1</v>
      </c>
      <c r="AX54" s="92">
        <f>AX53+AX38</f>
        <v>1</v>
      </c>
      <c r="AY54" s="93">
        <f t="shared" ref="AY54:BF54" si="27">AY53+AY38</f>
        <v>11</v>
      </c>
      <c r="AZ54" s="93">
        <f t="shared" si="27"/>
        <v>2</v>
      </c>
      <c r="BA54" s="93">
        <f t="shared" si="27"/>
        <v>2</v>
      </c>
      <c r="BB54" s="92">
        <f t="shared" si="27"/>
        <v>7</v>
      </c>
      <c r="BC54" s="93">
        <f t="shared" si="27"/>
        <v>7</v>
      </c>
      <c r="BD54" s="93">
        <f t="shared" si="27"/>
        <v>2</v>
      </c>
      <c r="BE54" s="93">
        <f t="shared" si="27"/>
        <v>3</v>
      </c>
      <c r="BF54" s="92">
        <f t="shared" si="27"/>
        <v>2</v>
      </c>
      <c r="BJ54" s="86" t="s">
        <v>53</v>
      </c>
    </row>
    <row r="55" spans="3:62" s="86" customFormat="1" ht="63.6" customHeight="1">
      <c r="C55" s="363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359"/>
      <c r="W55" s="359"/>
      <c r="X55" s="287"/>
      <c r="Y55" s="287"/>
      <c r="Z55" s="174"/>
      <c r="AA55" s="174"/>
      <c r="AB55" s="174"/>
      <c r="AC55" s="368"/>
      <c r="AD55" s="368"/>
      <c r="AE55" s="369"/>
      <c r="AF55" s="499" t="s">
        <v>41</v>
      </c>
      <c r="AG55" s="500"/>
      <c r="AH55" s="500"/>
      <c r="AI55" s="500"/>
      <c r="AJ55" s="500"/>
      <c r="AK55" s="500"/>
      <c r="AL55" s="500"/>
      <c r="AM55" s="500"/>
      <c r="AN55" s="500"/>
      <c r="AO55" s="501"/>
      <c r="AP55" s="502"/>
      <c r="AQ55" s="175">
        <f>AQ54</f>
        <v>3</v>
      </c>
      <c r="AR55" s="176"/>
      <c r="AS55" s="176"/>
      <c r="AT55" s="177"/>
      <c r="AU55" s="175"/>
      <c r="AV55" s="176"/>
      <c r="AW55" s="176"/>
      <c r="AX55" s="178"/>
      <c r="AY55" s="179">
        <f>COUNTIF(AQ28:AQ29,"=3")+COUNTIF(AQ35:AQ36,"=3")+COUNTIF(AQ51,"=3")</f>
        <v>1</v>
      </c>
      <c r="AZ55" s="176"/>
      <c r="BA55" s="176"/>
      <c r="BB55" s="177"/>
      <c r="BC55" s="169">
        <f>COUNTIF(AQ28:AQ29,"=4")+COUNTIF(AQ36,"=4")+COUNTIF(AQ51,"=4")</f>
        <v>2</v>
      </c>
      <c r="BD55" s="162"/>
      <c r="BE55" s="162"/>
      <c r="BF55" s="163"/>
    </row>
    <row r="56" spans="3:62" s="86" customFormat="1" ht="63.6" customHeight="1">
      <c r="C56" s="363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367"/>
      <c r="W56" s="367"/>
      <c r="X56" s="287" t="s">
        <v>53</v>
      </c>
      <c r="Y56" s="287"/>
      <c r="Z56" s="174"/>
      <c r="AA56" s="174"/>
      <c r="AB56" s="174"/>
      <c r="AC56" s="368"/>
      <c r="AD56" s="368"/>
      <c r="AE56" s="369"/>
      <c r="AF56" s="493" t="s">
        <v>42</v>
      </c>
      <c r="AG56" s="494"/>
      <c r="AH56" s="494"/>
      <c r="AI56" s="494"/>
      <c r="AJ56" s="494"/>
      <c r="AK56" s="494"/>
      <c r="AL56" s="494"/>
      <c r="AM56" s="494"/>
      <c r="AN56" s="494"/>
      <c r="AO56" s="495"/>
      <c r="AP56" s="496"/>
      <c r="AQ56" s="232"/>
      <c r="AR56" s="233">
        <f>AR54</f>
        <v>4</v>
      </c>
      <c r="AS56" s="233"/>
      <c r="AT56" s="234"/>
      <c r="AU56" s="235"/>
      <c r="AV56" s="233"/>
      <c r="AW56" s="233"/>
      <c r="AX56" s="236"/>
      <c r="AY56" s="237">
        <f>COUNTIF(AR28:AR29,"=3")+COUNTIF(AR34:AR36,"=3")+COUNTIF(AR42:AR43,"=3")</f>
        <v>3</v>
      </c>
      <c r="AZ56" s="233"/>
      <c r="BA56" s="233"/>
      <c r="BB56" s="234"/>
      <c r="BC56" s="222">
        <f>COUNTIF(AR28:AR29,"=4")+COUNTIF(AR34:AR36,"=4")+COUNTIF(AR42:AR43,"=4")</f>
        <v>1</v>
      </c>
      <c r="BD56" s="128"/>
      <c r="BE56" s="128"/>
      <c r="BF56" s="129"/>
    </row>
    <row r="57" spans="3:62" s="86" customFormat="1" ht="63.6" customHeight="1"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367"/>
      <c r="W57" s="367"/>
      <c r="X57" s="287"/>
      <c r="Y57" s="287"/>
      <c r="Z57" s="174"/>
      <c r="AA57" s="174"/>
      <c r="AB57" s="174"/>
      <c r="AC57" s="287"/>
      <c r="AD57" s="287"/>
      <c r="AE57" s="288"/>
      <c r="AF57" s="557" t="s">
        <v>103</v>
      </c>
      <c r="AG57" s="558"/>
      <c r="AH57" s="558"/>
      <c r="AI57" s="558"/>
      <c r="AJ57" s="558"/>
      <c r="AK57" s="558"/>
      <c r="AL57" s="558"/>
      <c r="AM57" s="558"/>
      <c r="AN57" s="558"/>
      <c r="AO57" s="559"/>
      <c r="AP57" s="560"/>
      <c r="AQ57" s="238"/>
      <c r="AR57" s="239"/>
      <c r="AS57" s="239">
        <f>AS54</f>
        <v>3</v>
      </c>
      <c r="AT57" s="240"/>
      <c r="AU57" s="241"/>
      <c r="AV57" s="239"/>
      <c r="AW57" s="239"/>
      <c r="AX57" s="242"/>
      <c r="AY57" s="243">
        <v>1</v>
      </c>
      <c r="AZ57" s="239"/>
      <c r="BA57" s="239"/>
      <c r="BB57" s="240"/>
      <c r="BC57" s="244">
        <v>2</v>
      </c>
      <c r="BD57" s="245"/>
      <c r="BE57" s="245"/>
      <c r="BF57" s="246"/>
    </row>
    <row r="58" spans="3:62" s="86" customFormat="1" ht="63.6" hidden="1" customHeight="1"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367"/>
      <c r="W58" s="367"/>
      <c r="X58" s="287"/>
      <c r="Y58" s="287"/>
      <c r="Z58" s="174"/>
      <c r="AA58" s="174"/>
      <c r="AB58" s="174"/>
      <c r="AC58" s="287"/>
      <c r="AD58" s="287"/>
      <c r="AE58" s="288"/>
      <c r="AF58" s="493" t="s">
        <v>104</v>
      </c>
      <c r="AG58" s="494"/>
      <c r="AH58" s="494"/>
      <c r="AI58" s="494"/>
      <c r="AJ58" s="494"/>
      <c r="AK58" s="494"/>
      <c r="AL58" s="494"/>
      <c r="AM58" s="494"/>
      <c r="AN58" s="494"/>
      <c r="AO58" s="495"/>
      <c r="AP58" s="496"/>
      <c r="AQ58" s="232"/>
      <c r="AR58" s="233"/>
      <c r="AS58" s="233"/>
      <c r="AT58" s="234"/>
      <c r="AU58" s="235"/>
      <c r="AV58" s="233"/>
      <c r="AW58" s="233"/>
      <c r="AX58" s="236"/>
      <c r="AY58" s="237"/>
      <c r="AZ58" s="233"/>
      <c r="BA58" s="233"/>
      <c r="BB58" s="234"/>
      <c r="BC58" s="222"/>
      <c r="BD58" s="128"/>
      <c r="BE58" s="128"/>
      <c r="BF58" s="129"/>
    </row>
    <row r="59" spans="3:62" s="86" customFormat="1" ht="63.6" customHeight="1"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367"/>
      <c r="W59" s="367"/>
      <c r="X59" s="287"/>
      <c r="Y59" s="287"/>
      <c r="Z59" s="174"/>
      <c r="AA59" s="174"/>
      <c r="AB59" s="174"/>
      <c r="AC59" s="287"/>
      <c r="AD59" s="287"/>
      <c r="AE59" s="288"/>
      <c r="AF59" s="493" t="s">
        <v>105</v>
      </c>
      <c r="AG59" s="494"/>
      <c r="AH59" s="494"/>
      <c r="AI59" s="494"/>
      <c r="AJ59" s="494"/>
      <c r="AK59" s="494"/>
      <c r="AL59" s="494"/>
      <c r="AM59" s="494"/>
      <c r="AN59" s="494"/>
      <c r="AO59" s="495"/>
      <c r="AP59" s="496"/>
      <c r="AQ59" s="232"/>
      <c r="AR59" s="233"/>
      <c r="AS59" s="233"/>
      <c r="AT59" s="234"/>
      <c r="AU59" s="235"/>
      <c r="AV59" s="233"/>
      <c r="AW59" s="233"/>
      <c r="AX59" s="236"/>
      <c r="AY59" s="237"/>
      <c r="AZ59" s="233"/>
      <c r="BA59" s="233"/>
      <c r="BB59" s="234"/>
      <c r="BC59" s="222"/>
      <c r="BD59" s="128"/>
      <c r="BE59" s="128"/>
      <c r="BF59" s="129"/>
    </row>
    <row r="60" spans="3:62" s="86" customFormat="1" ht="63.6" customHeight="1"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367"/>
      <c r="W60" s="367"/>
      <c r="X60" s="287"/>
      <c r="Y60" s="287"/>
      <c r="Z60" s="174"/>
      <c r="AA60" s="174"/>
      <c r="AB60" s="174"/>
      <c r="AC60" s="287"/>
      <c r="AD60" s="287"/>
      <c r="AE60" s="288"/>
      <c r="AF60" s="493" t="s">
        <v>106</v>
      </c>
      <c r="AG60" s="494"/>
      <c r="AH60" s="494"/>
      <c r="AI60" s="494"/>
      <c r="AJ60" s="494"/>
      <c r="AK60" s="494"/>
      <c r="AL60" s="494"/>
      <c r="AM60" s="494"/>
      <c r="AN60" s="494"/>
      <c r="AO60" s="495"/>
      <c r="AP60" s="496"/>
      <c r="AQ60" s="232"/>
      <c r="AR60" s="233"/>
      <c r="AS60" s="233"/>
      <c r="AT60" s="234"/>
      <c r="AU60" s="235"/>
      <c r="AV60" s="233"/>
      <c r="AW60" s="233"/>
      <c r="AX60" s="236"/>
      <c r="AY60" s="237"/>
      <c r="AZ60" s="233"/>
      <c r="BA60" s="233"/>
      <c r="BB60" s="234"/>
      <c r="BC60" s="222"/>
      <c r="BD60" s="128"/>
      <c r="BE60" s="128"/>
      <c r="BF60" s="129"/>
    </row>
    <row r="61" spans="3:62" s="86" customFormat="1" ht="63.6" customHeight="1"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367"/>
      <c r="W61" s="367"/>
      <c r="X61" s="287"/>
      <c r="Y61" s="287"/>
      <c r="Z61" s="174"/>
      <c r="AA61" s="174"/>
      <c r="AB61" s="174"/>
      <c r="AC61" s="287"/>
      <c r="AD61" s="287"/>
      <c r="AE61" s="288"/>
      <c r="AF61" s="493" t="s">
        <v>107</v>
      </c>
      <c r="AG61" s="494"/>
      <c r="AH61" s="494"/>
      <c r="AI61" s="494"/>
      <c r="AJ61" s="494"/>
      <c r="AK61" s="494"/>
      <c r="AL61" s="494"/>
      <c r="AM61" s="494"/>
      <c r="AN61" s="494"/>
      <c r="AO61" s="495"/>
      <c r="AP61" s="496"/>
      <c r="AQ61" s="232"/>
      <c r="AR61" s="233"/>
      <c r="AS61" s="233"/>
      <c r="AT61" s="234"/>
      <c r="AU61" s="235"/>
      <c r="AV61" s="233">
        <f>AV54</f>
        <v>1</v>
      </c>
      <c r="AW61" s="233"/>
      <c r="AX61" s="236"/>
      <c r="AY61" s="237">
        <v>1</v>
      </c>
      <c r="AZ61" s="233"/>
      <c r="BA61" s="233"/>
      <c r="BB61" s="234"/>
      <c r="BC61" s="222"/>
      <c r="BD61" s="128"/>
      <c r="BE61" s="128"/>
      <c r="BF61" s="129"/>
    </row>
    <row r="62" spans="3:62" s="86" customFormat="1" ht="63.6" customHeight="1"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367"/>
      <c r="W62" s="367"/>
      <c r="X62" s="287"/>
      <c r="Y62" s="287"/>
      <c r="Z62" s="174"/>
      <c r="AA62" s="174"/>
      <c r="AB62" s="174"/>
      <c r="AC62" s="287"/>
      <c r="AD62" s="287"/>
      <c r="AE62" s="288"/>
      <c r="AF62" s="493" t="s">
        <v>17</v>
      </c>
      <c r="AG62" s="494"/>
      <c r="AH62" s="494"/>
      <c r="AI62" s="494"/>
      <c r="AJ62" s="494"/>
      <c r="AK62" s="494"/>
      <c r="AL62" s="494"/>
      <c r="AM62" s="494"/>
      <c r="AN62" s="494"/>
      <c r="AO62" s="495"/>
      <c r="AP62" s="496"/>
      <c r="AQ62" s="232"/>
      <c r="AR62" s="233"/>
      <c r="AS62" s="233"/>
      <c r="AT62" s="234"/>
      <c r="AU62" s="235"/>
      <c r="AV62" s="233"/>
      <c r="AW62" s="233">
        <f>AW54</f>
        <v>1</v>
      </c>
      <c r="AX62" s="236"/>
      <c r="AY62" s="237"/>
      <c r="AZ62" s="233"/>
      <c r="BA62" s="233"/>
      <c r="BB62" s="234"/>
      <c r="BC62" s="222">
        <v>1</v>
      </c>
      <c r="BD62" s="128"/>
      <c r="BE62" s="128"/>
      <c r="BF62" s="129"/>
    </row>
    <row r="63" spans="3:62" s="86" customFormat="1" ht="63.6" customHeight="1" thickBot="1"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367"/>
      <c r="W63" s="367"/>
      <c r="X63" s="287"/>
      <c r="Y63" s="287"/>
      <c r="Z63" s="174"/>
      <c r="AA63" s="174"/>
      <c r="AB63" s="174"/>
      <c r="AC63" s="287"/>
      <c r="AD63" s="287"/>
      <c r="AE63" s="288"/>
      <c r="AF63" s="503" t="s">
        <v>108</v>
      </c>
      <c r="AG63" s="504"/>
      <c r="AH63" s="504"/>
      <c r="AI63" s="504"/>
      <c r="AJ63" s="504"/>
      <c r="AK63" s="504"/>
      <c r="AL63" s="504"/>
      <c r="AM63" s="504"/>
      <c r="AN63" s="504"/>
      <c r="AO63" s="505"/>
      <c r="AP63" s="506"/>
      <c r="AQ63" s="223"/>
      <c r="AR63" s="224"/>
      <c r="AS63" s="224"/>
      <c r="AT63" s="225"/>
      <c r="AU63" s="226"/>
      <c r="AV63" s="224"/>
      <c r="AW63" s="224"/>
      <c r="AX63" s="227">
        <f>AX54</f>
        <v>1</v>
      </c>
      <c r="AY63" s="228">
        <v>1</v>
      </c>
      <c r="AZ63" s="224"/>
      <c r="BA63" s="224"/>
      <c r="BB63" s="225"/>
      <c r="BC63" s="229"/>
      <c r="BD63" s="230"/>
      <c r="BE63" s="230"/>
      <c r="BF63" s="231"/>
    </row>
    <row r="64" spans="3:62" s="180" customFormat="1" ht="13.8">
      <c r="X64" s="181"/>
      <c r="Y64" s="181"/>
      <c r="Z64" s="181"/>
      <c r="AA64" s="181"/>
      <c r="AB64" s="181"/>
      <c r="AC64" s="181"/>
      <c r="AD64" s="181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</row>
    <row r="65" spans="2:59" s="180" customFormat="1" ht="30" customHeight="1">
      <c r="C65" s="183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497"/>
      <c r="V65" s="567"/>
      <c r="W65" s="185"/>
      <c r="X65" s="498"/>
      <c r="Y65" s="498"/>
      <c r="Z65" s="398"/>
      <c r="AA65" s="398"/>
      <c r="AB65" s="186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8"/>
      <c r="AW65" s="189"/>
    </row>
    <row r="66" spans="2:59" s="86" customFormat="1" ht="89.4" customHeight="1" thickBot="1">
      <c r="B66" s="326" t="s">
        <v>66</v>
      </c>
      <c r="C66" s="399"/>
      <c r="D66" s="399"/>
      <c r="E66" s="399"/>
      <c r="F66" s="399"/>
      <c r="G66" s="399"/>
      <c r="H66" s="399"/>
      <c r="I66" s="399"/>
      <c r="J66" s="399"/>
      <c r="K66" s="399"/>
      <c r="L66" s="399"/>
      <c r="M66" s="399"/>
      <c r="N66" s="399"/>
      <c r="O66" s="399"/>
      <c r="P66" s="399"/>
      <c r="Q66" s="399"/>
      <c r="R66" s="399"/>
      <c r="S66" s="399"/>
      <c r="T66" s="399"/>
      <c r="U66" s="399"/>
      <c r="V66" s="399"/>
      <c r="W66" s="399"/>
      <c r="X66" s="399"/>
      <c r="Y66" s="399"/>
      <c r="Z66" s="399"/>
      <c r="AA66" s="209"/>
      <c r="AB66" s="291"/>
      <c r="AC66" s="291"/>
      <c r="AD66" s="291"/>
      <c r="AE66" s="507" t="s">
        <v>67</v>
      </c>
      <c r="AF66" s="507"/>
      <c r="AG66" s="507"/>
      <c r="AH66" s="507"/>
      <c r="AI66" s="507"/>
      <c r="AJ66" s="507"/>
      <c r="AK66" s="507"/>
      <c r="AL66" s="507"/>
      <c r="AM66" s="507"/>
      <c r="AN66" s="507"/>
      <c r="AO66" s="507"/>
      <c r="AP66" s="507"/>
      <c r="AQ66" s="507"/>
      <c r="AR66" s="507"/>
      <c r="AS66" s="507"/>
      <c r="AT66" s="507"/>
      <c r="AU66" s="507"/>
      <c r="AV66" s="507"/>
      <c r="AW66" s="507"/>
      <c r="AX66" s="507"/>
      <c r="AY66" s="507"/>
      <c r="AZ66" s="507"/>
      <c r="BA66" s="507"/>
      <c r="BB66" s="507"/>
      <c r="BC66" s="507"/>
      <c r="BD66" s="507"/>
      <c r="BE66" s="507"/>
    </row>
    <row r="67" spans="2:59" s="86" customFormat="1" ht="160.94999999999999" customHeight="1" thickBot="1">
      <c r="B67" s="210" t="s">
        <v>68</v>
      </c>
      <c r="C67" s="337" t="s">
        <v>69</v>
      </c>
      <c r="D67" s="338"/>
      <c r="E67" s="338"/>
      <c r="F67" s="338"/>
      <c r="G67" s="338"/>
      <c r="H67" s="338"/>
      <c r="I67" s="338"/>
      <c r="J67" s="338"/>
      <c r="K67" s="338"/>
      <c r="L67" s="338"/>
      <c r="M67" s="338"/>
      <c r="N67" s="338"/>
      <c r="O67" s="338"/>
      <c r="P67" s="338"/>
      <c r="Q67" s="338"/>
      <c r="R67" s="338"/>
      <c r="S67" s="338"/>
      <c r="T67" s="338"/>
      <c r="U67" s="338"/>
      <c r="V67" s="210" t="s">
        <v>70</v>
      </c>
      <c r="W67" s="508" t="s">
        <v>71</v>
      </c>
      <c r="X67" s="508"/>
      <c r="Y67" s="509" t="s">
        <v>72</v>
      </c>
      <c r="Z67" s="509"/>
      <c r="AA67" s="249"/>
      <c r="AB67" s="291"/>
      <c r="AC67" s="291"/>
      <c r="AD67" s="291"/>
      <c r="AE67" s="533" t="s">
        <v>73</v>
      </c>
      <c r="AF67" s="533"/>
      <c r="AG67" s="533"/>
      <c r="AH67" s="533"/>
      <c r="AI67" s="533"/>
      <c r="AJ67" s="533"/>
      <c r="AK67" s="533" t="s">
        <v>74</v>
      </c>
      <c r="AL67" s="533"/>
      <c r="AM67" s="533"/>
      <c r="AN67" s="533" t="s">
        <v>75</v>
      </c>
      <c r="AO67" s="533"/>
      <c r="AP67" s="533"/>
      <c r="AQ67" s="533"/>
      <c r="AR67" s="533"/>
      <c r="AS67" s="533"/>
      <c r="AT67" s="533"/>
      <c r="AU67" s="533"/>
      <c r="AV67" s="533"/>
      <c r="AW67" s="533"/>
      <c r="AX67" s="533" t="s">
        <v>76</v>
      </c>
      <c r="AY67" s="533"/>
      <c r="AZ67" s="533"/>
      <c r="BA67" s="533"/>
      <c r="BB67" s="533" t="s">
        <v>77</v>
      </c>
      <c r="BC67" s="533"/>
      <c r="BD67" s="533"/>
      <c r="BE67" s="533"/>
    </row>
    <row r="68" spans="2:59" s="86" customFormat="1" ht="39.9" customHeight="1" thickBot="1">
      <c r="B68" s="320">
        <v>1</v>
      </c>
      <c r="C68" s="534" t="s">
        <v>82</v>
      </c>
      <c r="D68" s="535"/>
      <c r="E68" s="535"/>
      <c r="F68" s="535"/>
      <c r="G68" s="535"/>
      <c r="H68" s="535"/>
      <c r="I68" s="535"/>
      <c r="J68" s="535"/>
      <c r="K68" s="535"/>
      <c r="L68" s="535"/>
      <c r="M68" s="535"/>
      <c r="N68" s="535"/>
      <c r="O68" s="535"/>
      <c r="P68" s="535"/>
      <c r="Q68" s="535"/>
      <c r="R68" s="535"/>
      <c r="S68" s="535"/>
      <c r="T68" s="535"/>
      <c r="U68" s="536"/>
      <c r="V68" s="320" t="s">
        <v>94</v>
      </c>
      <c r="W68" s="339">
        <v>2</v>
      </c>
      <c r="X68" s="340"/>
      <c r="Y68" s="341">
        <v>3</v>
      </c>
      <c r="Z68" s="342"/>
      <c r="AA68" s="211"/>
      <c r="AB68" s="291"/>
      <c r="AC68" s="291"/>
      <c r="AD68" s="291"/>
      <c r="AE68" s="533"/>
      <c r="AF68" s="533"/>
      <c r="AG68" s="533"/>
      <c r="AH68" s="533"/>
      <c r="AI68" s="533"/>
      <c r="AJ68" s="533"/>
      <c r="AK68" s="533"/>
      <c r="AL68" s="533"/>
      <c r="AM68" s="533"/>
      <c r="AN68" s="533"/>
      <c r="AO68" s="533"/>
      <c r="AP68" s="533"/>
      <c r="AQ68" s="533"/>
      <c r="AR68" s="533"/>
      <c r="AS68" s="533"/>
      <c r="AT68" s="533"/>
      <c r="AU68" s="533"/>
      <c r="AV68" s="533"/>
      <c r="AW68" s="533"/>
      <c r="AX68" s="533"/>
      <c r="AY68" s="533"/>
      <c r="AZ68" s="533"/>
      <c r="BA68" s="533"/>
      <c r="BB68" s="533"/>
      <c r="BC68" s="533"/>
      <c r="BD68" s="533"/>
      <c r="BE68" s="533"/>
    </row>
    <row r="69" spans="2:59" s="86" customFormat="1" ht="92.4" customHeight="1" thickBot="1">
      <c r="B69" s="540"/>
      <c r="C69" s="537"/>
      <c r="D69" s="538"/>
      <c r="E69" s="538"/>
      <c r="F69" s="538"/>
      <c r="G69" s="538"/>
      <c r="H69" s="538"/>
      <c r="I69" s="538"/>
      <c r="J69" s="538"/>
      <c r="K69" s="538"/>
      <c r="L69" s="538"/>
      <c r="M69" s="538"/>
      <c r="N69" s="538"/>
      <c r="O69" s="538"/>
      <c r="P69" s="538"/>
      <c r="Q69" s="538"/>
      <c r="R69" s="538"/>
      <c r="S69" s="538"/>
      <c r="T69" s="538"/>
      <c r="U69" s="539"/>
      <c r="V69" s="540"/>
      <c r="W69" s="541"/>
      <c r="X69" s="542"/>
      <c r="Y69" s="541"/>
      <c r="Z69" s="542"/>
      <c r="AA69" s="211"/>
      <c r="AB69" s="291"/>
      <c r="AC69" s="291"/>
      <c r="AD69" s="291"/>
      <c r="AE69" s="533"/>
      <c r="AF69" s="533"/>
      <c r="AG69" s="533"/>
      <c r="AH69" s="533"/>
      <c r="AI69" s="533"/>
      <c r="AJ69" s="533"/>
      <c r="AK69" s="533"/>
      <c r="AL69" s="533"/>
      <c r="AM69" s="533"/>
      <c r="AN69" s="533"/>
      <c r="AO69" s="533"/>
      <c r="AP69" s="533"/>
      <c r="AQ69" s="533"/>
      <c r="AR69" s="533"/>
      <c r="AS69" s="533"/>
      <c r="AT69" s="533"/>
      <c r="AU69" s="533"/>
      <c r="AV69" s="533"/>
      <c r="AW69" s="533"/>
      <c r="AX69" s="533" t="s">
        <v>78</v>
      </c>
      <c r="AY69" s="533"/>
      <c r="AZ69" s="533" t="s">
        <v>79</v>
      </c>
      <c r="BA69" s="533"/>
      <c r="BB69" s="533" t="s">
        <v>78</v>
      </c>
      <c r="BC69" s="533"/>
      <c r="BD69" s="533" t="s">
        <v>79</v>
      </c>
      <c r="BE69" s="533"/>
    </row>
    <row r="70" spans="2:59" s="86" customFormat="1" ht="39.9" customHeight="1">
      <c r="B70" s="543">
        <v>2</v>
      </c>
      <c r="C70" s="322" t="s">
        <v>109</v>
      </c>
      <c r="D70" s="323"/>
      <c r="E70" s="323"/>
      <c r="F70" s="323"/>
      <c r="G70" s="323"/>
      <c r="H70" s="323"/>
      <c r="I70" s="323"/>
      <c r="J70" s="323"/>
      <c r="K70" s="323"/>
      <c r="L70" s="323"/>
      <c r="M70" s="323"/>
      <c r="N70" s="323"/>
      <c r="O70" s="323"/>
      <c r="P70" s="323"/>
      <c r="Q70" s="323"/>
      <c r="R70" s="323"/>
      <c r="S70" s="323"/>
      <c r="T70" s="323"/>
      <c r="U70" s="324"/>
      <c r="V70" s="320" t="s">
        <v>115</v>
      </c>
      <c r="W70" s="339">
        <v>6</v>
      </c>
      <c r="X70" s="340"/>
      <c r="Y70" s="563">
        <v>3</v>
      </c>
      <c r="Z70" s="564"/>
      <c r="AA70" s="211"/>
      <c r="AB70" s="291"/>
      <c r="AC70" s="291"/>
      <c r="AD70" s="291"/>
      <c r="AE70" s="341" t="s">
        <v>80</v>
      </c>
      <c r="AF70" s="510"/>
      <c r="AG70" s="510"/>
      <c r="AH70" s="510"/>
      <c r="AI70" s="510"/>
      <c r="AJ70" s="342"/>
      <c r="AK70" s="516" t="s">
        <v>81</v>
      </c>
      <c r="AL70" s="517"/>
      <c r="AM70" s="518"/>
      <c r="AN70" s="529" t="s">
        <v>87</v>
      </c>
      <c r="AO70" s="530"/>
      <c r="AP70" s="530"/>
      <c r="AQ70" s="530"/>
      <c r="AR70" s="530"/>
      <c r="AS70" s="530"/>
      <c r="AT70" s="530"/>
      <c r="AU70" s="530"/>
      <c r="AV70" s="530"/>
      <c r="AW70" s="531"/>
      <c r="AX70" s="341">
        <v>2</v>
      </c>
      <c r="AY70" s="342"/>
      <c r="AZ70" s="341"/>
      <c r="BA70" s="342"/>
      <c r="BB70" s="341">
        <f>AX70*2*25</f>
        <v>100</v>
      </c>
      <c r="BC70" s="342"/>
      <c r="BD70" s="341"/>
      <c r="BE70" s="342"/>
    </row>
    <row r="71" spans="2:59" s="86" customFormat="1" ht="126.75" customHeight="1" thickBot="1">
      <c r="B71" s="544"/>
      <c r="C71" s="325"/>
      <c r="D71" s="326"/>
      <c r="E71" s="326"/>
      <c r="F71" s="326"/>
      <c r="G71" s="326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  <c r="T71" s="326"/>
      <c r="U71" s="327"/>
      <c r="V71" s="321"/>
      <c r="W71" s="561"/>
      <c r="X71" s="562"/>
      <c r="Y71" s="565"/>
      <c r="Z71" s="566"/>
      <c r="AA71" s="211"/>
      <c r="AB71" s="291"/>
      <c r="AC71" s="291"/>
      <c r="AD71" s="291"/>
      <c r="AE71" s="511"/>
      <c r="AF71" s="512"/>
      <c r="AG71" s="512"/>
      <c r="AH71" s="512"/>
      <c r="AI71" s="512"/>
      <c r="AJ71" s="513"/>
      <c r="AK71" s="519"/>
      <c r="AL71" s="520"/>
      <c r="AM71" s="521"/>
      <c r="AN71" s="346"/>
      <c r="AO71" s="347"/>
      <c r="AP71" s="347"/>
      <c r="AQ71" s="347"/>
      <c r="AR71" s="347"/>
      <c r="AS71" s="347"/>
      <c r="AT71" s="347"/>
      <c r="AU71" s="347"/>
      <c r="AV71" s="347"/>
      <c r="AW71" s="348"/>
      <c r="AX71" s="514"/>
      <c r="AY71" s="515"/>
      <c r="AZ71" s="514"/>
      <c r="BA71" s="515"/>
      <c r="BB71" s="514"/>
      <c r="BC71" s="515"/>
      <c r="BD71" s="514"/>
      <c r="BE71" s="515"/>
    </row>
    <row r="72" spans="2:59" s="86" customFormat="1" ht="102.75" customHeight="1" thickBot="1">
      <c r="B72" s="544"/>
      <c r="C72" s="325"/>
      <c r="D72" s="326"/>
      <c r="E72" s="326"/>
      <c r="F72" s="326"/>
      <c r="G72" s="326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  <c r="T72" s="326"/>
      <c r="U72" s="327"/>
      <c r="V72" s="320" t="s">
        <v>116</v>
      </c>
      <c r="W72" s="339">
        <v>7</v>
      </c>
      <c r="X72" s="340"/>
      <c r="Y72" s="339">
        <v>4</v>
      </c>
      <c r="Z72" s="340"/>
      <c r="AA72" s="211"/>
      <c r="AB72" s="291"/>
      <c r="AC72" s="291"/>
      <c r="AD72" s="291"/>
      <c r="AE72" s="511"/>
      <c r="AF72" s="512"/>
      <c r="AG72" s="512"/>
      <c r="AH72" s="512"/>
      <c r="AI72" s="512"/>
      <c r="AJ72" s="513"/>
      <c r="AK72" s="519"/>
      <c r="AL72" s="520"/>
      <c r="AM72" s="521"/>
      <c r="AN72" s="546" t="s">
        <v>98</v>
      </c>
      <c r="AO72" s="547"/>
      <c r="AP72" s="547"/>
      <c r="AQ72" s="547"/>
      <c r="AR72" s="547"/>
      <c r="AS72" s="547"/>
      <c r="AT72" s="547"/>
      <c r="AU72" s="547"/>
      <c r="AV72" s="547"/>
      <c r="AW72" s="548"/>
      <c r="AX72" s="331">
        <v>1</v>
      </c>
      <c r="AY72" s="332"/>
      <c r="AZ72" s="354"/>
      <c r="BA72" s="355"/>
      <c r="BB72" s="331">
        <f>AX72*2*25</f>
        <v>50</v>
      </c>
      <c r="BC72" s="332"/>
      <c r="BD72" s="354"/>
      <c r="BE72" s="355"/>
    </row>
    <row r="73" spans="2:59" s="86" customFormat="1" ht="69.75" customHeight="1" thickBot="1">
      <c r="B73" s="545"/>
      <c r="C73" s="328"/>
      <c r="D73" s="329"/>
      <c r="E73" s="329"/>
      <c r="F73" s="329"/>
      <c r="G73" s="329"/>
      <c r="H73" s="329"/>
      <c r="I73" s="329"/>
      <c r="J73" s="329"/>
      <c r="K73" s="329"/>
      <c r="L73" s="329"/>
      <c r="M73" s="329"/>
      <c r="N73" s="329"/>
      <c r="O73" s="329"/>
      <c r="P73" s="329"/>
      <c r="Q73" s="329"/>
      <c r="R73" s="329"/>
      <c r="S73" s="329"/>
      <c r="T73" s="329"/>
      <c r="U73" s="330"/>
      <c r="V73" s="321"/>
      <c r="W73" s="561"/>
      <c r="X73" s="562"/>
      <c r="Y73" s="561"/>
      <c r="Z73" s="562"/>
      <c r="AA73" s="211"/>
      <c r="AB73" s="291"/>
      <c r="AC73" s="291"/>
      <c r="AD73" s="291"/>
      <c r="AE73" s="511"/>
      <c r="AF73" s="512"/>
      <c r="AG73" s="512"/>
      <c r="AH73" s="512"/>
      <c r="AI73" s="512"/>
      <c r="AJ73" s="513"/>
      <c r="AK73" s="519"/>
      <c r="AL73" s="520"/>
      <c r="AM73" s="521"/>
      <c r="AN73" s="343" t="s">
        <v>117</v>
      </c>
      <c r="AO73" s="344"/>
      <c r="AP73" s="344"/>
      <c r="AQ73" s="344"/>
      <c r="AR73" s="344"/>
      <c r="AS73" s="344"/>
      <c r="AT73" s="344"/>
      <c r="AU73" s="344"/>
      <c r="AV73" s="344"/>
      <c r="AW73" s="345"/>
      <c r="AX73" s="333">
        <v>1</v>
      </c>
      <c r="AY73" s="334"/>
      <c r="AZ73" s="260"/>
      <c r="BA73" s="261"/>
      <c r="BB73" s="333">
        <f>AX73*2*25</f>
        <v>50</v>
      </c>
      <c r="BC73" s="334"/>
      <c r="BD73" s="260"/>
      <c r="BE73" s="261"/>
    </row>
    <row r="74" spans="2:59" s="86" customFormat="1" ht="114.75" customHeight="1" thickBot="1">
      <c r="B74" s="247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3"/>
      <c r="U74" s="292"/>
      <c r="V74" s="247"/>
      <c r="W74" s="248"/>
      <c r="X74" s="248"/>
      <c r="Y74" s="249"/>
      <c r="Z74" s="249"/>
      <c r="AA74" s="211"/>
      <c r="AB74" s="291"/>
      <c r="AC74" s="291"/>
      <c r="AD74" s="291"/>
      <c r="AE74" s="511"/>
      <c r="AF74" s="512"/>
      <c r="AG74" s="512"/>
      <c r="AH74" s="512"/>
      <c r="AI74" s="512"/>
      <c r="AJ74" s="513"/>
      <c r="AK74" s="519"/>
      <c r="AL74" s="520"/>
      <c r="AM74" s="521"/>
      <c r="AN74" s="346" t="s">
        <v>100</v>
      </c>
      <c r="AO74" s="347"/>
      <c r="AP74" s="347"/>
      <c r="AQ74" s="347"/>
      <c r="AR74" s="347"/>
      <c r="AS74" s="347"/>
      <c r="AT74" s="347"/>
      <c r="AU74" s="347"/>
      <c r="AV74" s="347"/>
      <c r="AW74" s="348"/>
      <c r="AX74" s="333">
        <v>2</v>
      </c>
      <c r="AY74" s="334"/>
      <c r="AZ74" s="256"/>
      <c r="BA74" s="257"/>
      <c r="BB74" s="333">
        <f>AX74*2*25</f>
        <v>100</v>
      </c>
      <c r="BC74" s="334"/>
      <c r="BD74" s="256"/>
      <c r="BE74" s="257"/>
    </row>
    <row r="75" spans="2:59" s="86" customFormat="1" ht="99.75" customHeight="1" thickBot="1">
      <c r="B75" s="247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3"/>
      <c r="U75" s="292"/>
      <c r="V75" s="247"/>
      <c r="W75" s="248"/>
      <c r="X75" s="248"/>
      <c r="Y75" s="249"/>
      <c r="Z75" s="249"/>
      <c r="AA75" s="211"/>
      <c r="AB75" s="291"/>
      <c r="AC75" s="291"/>
      <c r="AD75" s="291"/>
      <c r="AE75" s="514"/>
      <c r="AF75" s="507"/>
      <c r="AG75" s="507"/>
      <c r="AH75" s="507"/>
      <c r="AI75" s="507"/>
      <c r="AJ75" s="515"/>
      <c r="AK75" s="522"/>
      <c r="AL75" s="523"/>
      <c r="AM75" s="524"/>
      <c r="AN75" s="546" t="s">
        <v>111</v>
      </c>
      <c r="AO75" s="547"/>
      <c r="AP75" s="547"/>
      <c r="AQ75" s="547"/>
      <c r="AR75" s="547"/>
      <c r="AS75" s="547"/>
      <c r="AT75" s="547"/>
      <c r="AU75" s="547"/>
      <c r="AV75" s="547"/>
      <c r="AW75" s="548"/>
      <c r="AX75" s="331">
        <v>1</v>
      </c>
      <c r="AY75" s="332"/>
      <c r="AZ75" s="354"/>
      <c r="BA75" s="355"/>
      <c r="BB75" s="331">
        <f>AX75*2*25</f>
        <v>50</v>
      </c>
      <c r="BC75" s="332"/>
      <c r="BD75" s="354"/>
      <c r="BE75" s="355"/>
    </row>
    <row r="76" spans="2:59" s="86" customFormat="1" ht="39.75" customHeight="1">
      <c r="B76" s="247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3"/>
      <c r="U76" s="292"/>
      <c r="V76" s="247"/>
      <c r="W76" s="248"/>
      <c r="X76" s="248"/>
      <c r="Y76" s="249"/>
      <c r="Z76" s="249"/>
      <c r="AA76" s="211"/>
      <c r="AB76" s="291"/>
      <c r="AC76" s="291"/>
      <c r="AD76" s="291"/>
      <c r="AE76" s="528" t="s">
        <v>80</v>
      </c>
      <c r="AF76" s="528"/>
      <c r="AG76" s="528"/>
      <c r="AH76" s="528"/>
      <c r="AI76" s="528"/>
      <c r="AJ76" s="528"/>
      <c r="AK76" s="532" t="s">
        <v>81</v>
      </c>
      <c r="AL76" s="532"/>
      <c r="AM76" s="532"/>
      <c r="AN76" s="528" t="s">
        <v>83</v>
      </c>
      <c r="AO76" s="528"/>
      <c r="AP76" s="528"/>
      <c r="AQ76" s="528"/>
      <c r="AR76" s="528"/>
      <c r="AS76" s="528"/>
      <c r="AT76" s="528"/>
      <c r="AU76" s="528"/>
      <c r="AV76" s="528"/>
      <c r="AW76" s="528"/>
      <c r="AX76" s="528">
        <v>2</v>
      </c>
      <c r="AY76" s="528"/>
      <c r="AZ76" s="528"/>
      <c r="BA76" s="528"/>
      <c r="BB76" s="528">
        <f>AX76*2*25</f>
        <v>100</v>
      </c>
      <c r="BC76" s="528"/>
      <c r="BD76" s="528"/>
      <c r="BE76" s="528"/>
    </row>
    <row r="77" spans="2:59" s="180" customFormat="1" ht="24.6" customHeight="1"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335"/>
      <c r="W77" s="336"/>
      <c r="X77" s="336"/>
      <c r="Y77" s="336"/>
      <c r="Z77" s="181"/>
      <c r="AA77" s="181"/>
      <c r="AB77" s="181"/>
      <c r="AC77" s="295"/>
      <c r="AD77" s="295"/>
      <c r="AE77" s="293"/>
      <c r="AF77" s="293"/>
      <c r="AG77" s="293"/>
      <c r="AH77" s="293"/>
      <c r="AI77" s="293"/>
      <c r="AJ77" s="293"/>
      <c r="AK77" s="294"/>
      <c r="AL77" s="294"/>
      <c r="AM77" s="294"/>
      <c r="AN77" s="293"/>
      <c r="AO77" s="293"/>
      <c r="AP77" s="293"/>
      <c r="AQ77" s="293"/>
      <c r="AR77" s="293"/>
      <c r="AS77" s="293"/>
      <c r="AT77" s="293"/>
      <c r="AU77" s="293"/>
      <c r="AV77" s="293"/>
      <c r="AW77" s="293"/>
      <c r="AX77" s="293"/>
      <c r="AY77" s="250"/>
      <c r="AZ77" s="293"/>
      <c r="BA77" s="250"/>
      <c r="BB77" s="293"/>
      <c r="BC77" s="250"/>
      <c r="BD77" s="293"/>
      <c r="BE77" s="250"/>
      <c r="BF77" s="295"/>
    </row>
    <row r="78" spans="2:59" s="17" customFormat="1" ht="53.4" customHeight="1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251"/>
      <c r="O78" s="319"/>
      <c r="P78" s="319"/>
      <c r="Q78" s="319"/>
      <c r="R78" s="319"/>
      <c r="S78" s="319"/>
      <c r="T78" s="319"/>
      <c r="U78" s="319"/>
      <c r="V78" s="319"/>
      <c r="W78" s="319"/>
      <c r="X78" s="319"/>
      <c r="Y78" s="319"/>
      <c r="Z78" s="319"/>
      <c r="AA78" s="319"/>
      <c r="AB78" s="319"/>
      <c r="AC78" s="319"/>
      <c r="AD78" s="319"/>
      <c r="AE78" s="293"/>
      <c r="AF78" s="293"/>
      <c r="AG78" s="293"/>
      <c r="AH78" s="293"/>
      <c r="AI78" s="293"/>
      <c r="AJ78" s="293"/>
      <c r="AK78" s="294"/>
      <c r="AL78" s="294"/>
      <c r="AM78" s="294"/>
      <c r="AN78" s="293"/>
      <c r="AO78" s="293"/>
      <c r="AP78" s="293"/>
      <c r="AQ78" s="293"/>
      <c r="AR78" s="293"/>
      <c r="AS78" s="293"/>
      <c r="AT78" s="293"/>
      <c r="AU78" s="293"/>
      <c r="AV78" s="293"/>
      <c r="AW78" s="293"/>
      <c r="AX78" s="293"/>
      <c r="AY78" s="250"/>
      <c r="AZ78" s="293"/>
      <c r="BA78" s="250"/>
      <c r="BB78" s="293"/>
      <c r="BC78" s="250"/>
      <c r="BD78" s="293"/>
      <c r="BE78" s="250"/>
      <c r="BF78" s="319"/>
    </row>
    <row r="79" spans="2:59" s="180" customFormat="1" ht="24.9" customHeight="1">
      <c r="V79" s="190"/>
      <c r="W79" s="296"/>
      <c r="X79" s="297"/>
      <c r="Y79" s="298"/>
      <c r="Z79" s="299"/>
      <c r="AA79" s="299"/>
      <c r="AB79" s="300"/>
      <c r="AC79" s="301"/>
      <c r="AD79" s="302"/>
      <c r="AE79" s="293"/>
      <c r="AF79" s="293"/>
      <c r="AG79" s="293"/>
      <c r="AH79" s="293"/>
      <c r="AI79" s="293"/>
      <c r="AJ79" s="293"/>
      <c r="AK79" s="294"/>
      <c r="AL79" s="294"/>
      <c r="AM79" s="294"/>
      <c r="AN79" s="293"/>
      <c r="AO79" s="293"/>
      <c r="AP79" s="293"/>
      <c r="AQ79" s="293"/>
      <c r="AR79" s="293"/>
      <c r="AS79" s="293"/>
      <c r="AT79" s="293"/>
      <c r="AU79" s="293"/>
      <c r="AV79" s="293"/>
      <c r="AW79" s="293"/>
      <c r="AX79" s="293"/>
      <c r="AY79" s="250"/>
      <c r="AZ79" s="293"/>
      <c r="BA79" s="250"/>
      <c r="BB79" s="293"/>
      <c r="BC79" s="250"/>
      <c r="BD79" s="293"/>
      <c r="BE79" s="250"/>
    </row>
    <row r="80" spans="2:59" s="19" customFormat="1" ht="63" customHeight="1">
      <c r="H80" s="20"/>
      <c r="I80" s="20"/>
      <c r="J80" s="20"/>
      <c r="K80" s="21" t="s">
        <v>57</v>
      </c>
      <c r="L80" s="21"/>
      <c r="M80" s="21"/>
      <c r="N80" s="21"/>
      <c r="O80" s="21"/>
      <c r="P80" s="21"/>
      <c r="Q80" s="21"/>
      <c r="R80" s="215"/>
      <c r="S80" s="215"/>
      <c r="T80" s="216"/>
      <c r="U80" s="216" t="s">
        <v>57</v>
      </c>
      <c r="V80" s="216"/>
      <c r="W80" s="217"/>
      <c r="X80" s="218"/>
      <c r="Y80" s="492" t="s">
        <v>88</v>
      </c>
      <c r="Z80" s="492"/>
      <c r="AA80" s="492"/>
      <c r="AB80" s="492"/>
      <c r="AC80" s="492"/>
      <c r="AD80" s="492"/>
      <c r="AE80" s="295"/>
      <c r="AF80" s="295"/>
      <c r="AG80" s="295"/>
      <c r="AH80" s="295"/>
      <c r="AI80" s="295"/>
      <c r="AJ80" s="295"/>
      <c r="AK80" s="295"/>
      <c r="AL80" s="295"/>
      <c r="AM80" s="295"/>
      <c r="AN80" s="295"/>
      <c r="AO80" s="295"/>
      <c r="AP80" s="295"/>
      <c r="AQ80" s="295"/>
      <c r="AR80" s="295"/>
      <c r="AS80" s="295"/>
      <c r="AT80" s="295"/>
      <c r="AU80" s="295"/>
      <c r="AV80" s="295"/>
      <c r="AW80" s="295"/>
      <c r="AX80" s="295"/>
      <c r="AY80" s="295"/>
      <c r="AZ80" s="295"/>
      <c r="BA80" s="295"/>
      <c r="BB80" s="295"/>
      <c r="BC80" s="295"/>
      <c r="BD80" s="295"/>
      <c r="BE80" s="295"/>
      <c r="BF80" s="20"/>
      <c r="BG80" s="20"/>
    </row>
    <row r="81" spans="5:63" s="19" customFormat="1" ht="27" customHeight="1">
      <c r="E81" s="23"/>
      <c r="F81" s="24"/>
      <c r="G81" s="24"/>
      <c r="H81" s="25"/>
      <c r="I81" s="25"/>
      <c r="J81" s="25"/>
      <c r="K81" s="26"/>
      <c r="L81" s="26"/>
      <c r="M81" s="27"/>
      <c r="N81" s="28"/>
      <c r="O81" s="28"/>
      <c r="P81" s="28"/>
      <c r="Q81" s="29"/>
      <c r="R81" s="491"/>
      <c r="S81" s="491"/>
      <c r="T81" s="491"/>
      <c r="U81" s="491"/>
      <c r="V81" s="219"/>
      <c r="W81" s="220"/>
      <c r="X81" s="220"/>
      <c r="Y81" s="221"/>
      <c r="Z81" s="258"/>
      <c r="AA81" s="221"/>
      <c r="AB81" s="259"/>
      <c r="AC81" s="221"/>
      <c r="AD81" s="221"/>
      <c r="AE81" s="319"/>
      <c r="AF81" s="319"/>
      <c r="AG81" s="319"/>
      <c r="AH81" s="319"/>
      <c r="AI81" s="319"/>
      <c r="AJ81" s="319"/>
      <c r="AK81" s="319"/>
      <c r="AL81" s="319"/>
      <c r="AM81" s="319"/>
      <c r="AN81" s="319"/>
      <c r="AO81" s="319"/>
      <c r="AP81" s="319"/>
      <c r="AQ81" s="319"/>
      <c r="AR81" s="319"/>
      <c r="AS81" s="319"/>
      <c r="AT81" s="319"/>
      <c r="AU81" s="319"/>
      <c r="AV81" s="319"/>
      <c r="AW81" s="319"/>
      <c r="AX81" s="319"/>
      <c r="AY81" s="319"/>
      <c r="AZ81" s="319"/>
      <c r="BA81" s="319"/>
      <c r="BB81" s="319"/>
      <c r="BC81" s="319"/>
      <c r="BD81" s="319"/>
      <c r="BE81" s="319"/>
      <c r="BF81" s="25"/>
      <c r="BG81" s="25"/>
      <c r="BH81" s="30"/>
      <c r="BI81" s="30"/>
      <c r="BJ81" s="30"/>
      <c r="BK81" s="30"/>
    </row>
    <row r="82" spans="5:63" s="19" customFormat="1" ht="87.6" customHeight="1">
      <c r="E82" s="31"/>
      <c r="F82" s="32"/>
      <c r="G82" s="32"/>
      <c r="H82" s="23"/>
      <c r="I82" s="24"/>
      <c r="J82" s="24"/>
      <c r="K82" s="21" t="s">
        <v>58</v>
      </c>
      <c r="L82" s="21"/>
      <c r="M82" s="21"/>
      <c r="N82" s="21"/>
      <c r="O82" s="21"/>
      <c r="P82" s="21"/>
      <c r="Q82" s="21"/>
      <c r="R82" s="215"/>
      <c r="S82" s="215"/>
      <c r="T82" s="216"/>
      <c r="U82" s="216" t="s">
        <v>99</v>
      </c>
      <c r="V82" s="216"/>
      <c r="W82" s="217"/>
      <c r="X82" s="218"/>
      <c r="Y82" s="492" t="s">
        <v>88</v>
      </c>
      <c r="Z82" s="492"/>
      <c r="AA82" s="492"/>
      <c r="AB82" s="492"/>
      <c r="AC82" s="492"/>
      <c r="AD82" s="278"/>
      <c r="AE82" s="300"/>
      <c r="AF82" s="306"/>
      <c r="AG82" s="300"/>
      <c r="AH82" s="180"/>
      <c r="AI82" s="180"/>
      <c r="AJ82" s="191"/>
      <c r="AK82" s="191"/>
      <c r="AL82" s="192"/>
      <c r="AM82" s="192"/>
      <c r="AN82" s="192"/>
      <c r="AO82" s="191"/>
      <c r="AP82" s="304"/>
      <c r="AQ82" s="297"/>
      <c r="AR82" s="297"/>
      <c r="AS82" s="305"/>
      <c r="AT82" s="305"/>
      <c r="AU82" s="299"/>
      <c r="AV82" s="300"/>
      <c r="AW82" s="302"/>
      <c r="AX82" s="302"/>
      <c r="AY82" s="306"/>
      <c r="AZ82" s="302"/>
      <c r="BA82" s="300"/>
      <c r="BB82" s="300"/>
      <c r="BC82" s="180"/>
      <c r="BD82" s="180"/>
      <c r="BE82" s="180"/>
      <c r="BF82" s="52"/>
      <c r="BG82" s="44"/>
      <c r="BH82" s="44"/>
      <c r="BI82" s="33"/>
      <c r="BJ82" s="22"/>
      <c r="BK82" s="34"/>
    </row>
    <row r="83" spans="5:63" s="180" customFormat="1" ht="18" customHeight="1">
      <c r="V83" s="195"/>
      <c r="W83" s="83"/>
      <c r="X83" s="196"/>
      <c r="Y83" s="197"/>
      <c r="Z83" s="193"/>
      <c r="AA83" s="193"/>
      <c r="AB83" s="193"/>
      <c r="AC83" s="193"/>
      <c r="AD83" s="193"/>
      <c r="AE83" s="278"/>
      <c r="AF83" s="278"/>
      <c r="AG83" s="278"/>
      <c r="AH83" s="295"/>
      <c r="AI83" s="295"/>
      <c r="AJ83" s="295"/>
      <c r="AK83" s="295"/>
      <c r="AL83" s="295"/>
      <c r="AM83" s="295"/>
      <c r="AN83" s="295"/>
      <c r="AO83" s="295"/>
      <c r="AP83" s="295"/>
      <c r="AQ83" s="295"/>
      <c r="AR83" s="295"/>
      <c r="AS83" s="295"/>
      <c r="AT83" s="295"/>
      <c r="AU83" s="295"/>
      <c r="AV83" s="295"/>
      <c r="AW83" s="295"/>
      <c r="AX83" s="295"/>
      <c r="AY83" s="295"/>
      <c r="AZ83" s="295"/>
      <c r="BA83" s="295"/>
      <c r="BB83" s="295"/>
      <c r="BC83" s="295"/>
      <c r="BD83" s="295"/>
      <c r="BE83" s="295"/>
    </row>
    <row r="84" spans="5:63" s="180" customFormat="1" ht="35.4">
      <c r="V84" s="190"/>
      <c r="Z84" s="198"/>
      <c r="AA84" s="198"/>
      <c r="AB84" s="199"/>
      <c r="AC84" s="198"/>
      <c r="AD84" s="198"/>
      <c r="AE84" s="303"/>
      <c r="AF84" s="303"/>
      <c r="AG84" s="303"/>
      <c r="AH84" s="295"/>
      <c r="AI84" s="295"/>
      <c r="AJ84" s="295"/>
      <c r="AK84" s="295"/>
      <c r="AL84" s="295"/>
      <c r="AM84" s="295"/>
      <c r="AN84" s="295"/>
      <c r="AO84" s="295"/>
      <c r="AP84" s="295"/>
      <c r="AQ84" s="295"/>
      <c r="AR84" s="295"/>
      <c r="AS84" s="295"/>
      <c r="AT84" s="295"/>
      <c r="AU84" s="295"/>
      <c r="AV84" s="295"/>
      <c r="AW84" s="295"/>
      <c r="AX84" s="295"/>
      <c r="AY84" s="295"/>
      <c r="AZ84" s="295"/>
      <c r="BA84" s="295"/>
      <c r="BB84" s="295"/>
      <c r="BC84" s="295"/>
      <c r="BD84" s="295"/>
      <c r="BE84" s="295"/>
    </row>
    <row r="85" spans="5:63" ht="60.6">
      <c r="V85" s="5"/>
      <c r="W85" s="59"/>
      <c r="X85" s="5"/>
      <c r="Y85" s="59"/>
      <c r="Z85" s="5"/>
      <c r="AA85" s="5"/>
      <c r="AB85" s="5"/>
      <c r="AC85" s="5"/>
      <c r="AD85" s="5"/>
      <c r="AE85" s="278"/>
      <c r="AF85" s="278"/>
      <c r="AG85" s="278"/>
      <c r="AH85" s="180"/>
      <c r="AI85" s="180"/>
      <c r="AJ85" s="191"/>
      <c r="AK85" s="191"/>
      <c r="AL85" s="192"/>
      <c r="AM85" s="192"/>
      <c r="AN85" s="192"/>
      <c r="AO85" s="191"/>
      <c r="AP85" s="304"/>
      <c r="AQ85" s="297"/>
      <c r="AR85" s="297"/>
      <c r="AS85" s="305"/>
      <c r="AT85" s="305"/>
      <c r="AU85" s="299"/>
      <c r="AV85" s="300"/>
      <c r="AW85" s="302"/>
      <c r="AX85" s="302"/>
      <c r="AY85" s="306"/>
      <c r="AZ85" s="302"/>
      <c r="BA85" s="300"/>
      <c r="BB85" s="300"/>
      <c r="BC85" s="180"/>
      <c r="BD85" s="180"/>
      <c r="BE85" s="180"/>
    </row>
    <row r="86" spans="5:63" ht="13.8">
      <c r="AE86" s="193"/>
      <c r="AF86" s="191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4"/>
      <c r="AT86" s="192"/>
      <c r="AU86" s="53"/>
      <c r="AV86" s="53"/>
      <c r="AW86" s="53"/>
      <c r="AX86" s="53"/>
      <c r="AY86" s="53"/>
      <c r="AZ86" s="53"/>
      <c r="BA86" s="192"/>
      <c r="BB86" s="192"/>
      <c r="BC86" s="180"/>
      <c r="BD86" s="180"/>
      <c r="BE86" s="180"/>
    </row>
    <row r="87" spans="5:63" ht="13.8">
      <c r="AE87" s="198"/>
      <c r="AF87" s="180"/>
      <c r="AG87" s="199"/>
      <c r="AH87" s="199"/>
      <c r="AI87" s="199"/>
      <c r="AJ87" s="198"/>
      <c r="AK87" s="198"/>
      <c r="AL87" s="180"/>
      <c r="AM87" s="180"/>
      <c r="AN87" s="180"/>
      <c r="AO87" s="198"/>
      <c r="AP87" s="198"/>
      <c r="AQ87" s="180"/>
      <c r="AR87" s="180"/>
      <c r="AS87" s="180"/>
      <c r="BA87" s="180"/>
      <c r="BB87" s="180"/>
      <c r="BC87" s="180"/>
      <c r="BD87" s="180"/>
      <c r="BE87" s="180"/>
    </row>
    <row r="88" spans="5:63">
      <c r="AE88" s="5"/>
    </row>
    <row r="90" spans="5:63">
      <c r="AB90" s="47" t="s">
        <v>23</v>
      </c>
    </row>
  </sheetData>
  <mergeCells count="195">
    <mergeCell ref="BM17:BM19"/>
    <mergeCell ref="AY18:BF18"/>
    <mergeCell ref="C27:BF27"/>
    <mergeCell ref="U29:W29"/>
    <mergeCell ref="X29:AE29"/>
    <mergeCell ref="C30:AE30"/>
    <mergeCell ref="U28:W28"/>
    <mergeCell ref="X28:AE28"/>
    <mergeCell ref="BD22:BF22"/>
    <mergeCell ref="BK23:BK26"/>
    <mergeCell ref="U24:W24"/>
    <mergeCell ref="X24:AE24"/>
    <mergeCell ref="C25:BF25"/>
    <mergeCell ref="C26:BF26"/>
    <mergeCell ref="AX19:AX23"/>
    <mergeCell ref="AY19:BB20"/>
    <mergeCell ref="BC19:BF20"/>
    <mergeCell ref="AI20:AJ22"/>
    <mergeCell ref="AY21:BB21"/>
    <mergeCell ref="BC21:BF21"/>
    <mergeCell ref="BC22:BC23"/>
    <mergeCell ref="AR19:AR23"/>
    <mergeCell ref="AM20:AN22"/>
    <mergeCell ref="AO20:AO23"/>
    <mergeCell ref="BK14:BK15"/>
    <mergeCell ref="W14:X14"/>
    <mergeCell ref="Y14:AW14"/>
    <mergeCell ref="C15:BF15"/>
    <mergeCell ref="AF19:AF23"/>
    <mergeCell ref="AG19:AG23"/>
    <mergeCell ref="AH19:AH23"/>
    <mergeCell ref="AI19:AO19"/>
    <mergeCell ref="AQ19:AQ23"/>
    <mergeCell ref="C16:C23"/>
    <mergeCell ref="U16:W23"/>
    <mergeCell ref="X16:AE23"/>
    <mergeCell ref="AF16:AG18"/>
    <mergeCell ref="AH16:AO18"/>
    <mergeCell ref="AP16:AP23"/>
    <mergeCell ref="AS19:AS23"/>
    <mergeCell ref="AT19:AT23"/>
    <mergeCell ref="AY17:BF17"/>
    <mergeCell ref="AQ16:AX18"/>
    <mergeCell ref="AY16:BF16"/>
    <mergeCell ref="AU19:AU23"/>
    <mergeCell ref="AV19:AV23"/>
    <mergeCell ref="AW19:AW23"/>
    <mergeCell ref="AK20:AL22"/>
    <mergeCell ref="C2:BB2"/>
    <mergeCell ref="C4:BB4"/>
    <mergeCell ref="W5:BA5"/>
    <mergeCell ref="X6:AL6"/>
    <mergeCell ref="U7:V7"/>
    <mergeCell ref="Y7:AH7"/>
    <mergeCell ref="BA13:BF13"/>
    <mergeCell ref="B10:V10"/>
    <mergeCell ref="X11:AV11"/>
    <mergeCell ref="AW11:BA12"/>
    <mergeCell ref="BB11:BF11"/>
    <mergeCell ref="B12:V12"/>
    <mergeCell ref="W12:AC12"/>
    <mergeCell ref="AE12:AO12"/>
    <mergeCell ref="B8:V8"/>
    <mergeCell ref="AW8:BA9"/>
    <mergeCell ref="B9:V9"/>
    <mergeCell ref="W8:Y8"/>
    <mergeCell ref="Z8:AF8"/>
    <mergeCell ref="BB8:BF8"/>
    <mergeCell ref="AC9:AV9"/>
    <mergeCell ref="B13:V13"/>
    <mergeCell ref="AW13:AY13"/>
    <mergeCell ref="BB9:BF9"/>
    <mergeCell ref="R81:U81"/>
    <mergeCell ref="V57:W57"/>
    <mergeCell ref="AF57:AP57"/>
    <mergeCell ref="V58:W58"/>
    <mergeCell ref="AF58:AP58"/>
    <mergeCell ref="V59:W59"/>
    <mergeCell ref="AF59:AP59"/>
    <mergeCell ref="V60:W60"/>
    <mergeCell ref="AF60:AP60"/>
    <mergeCell ref="V61:W61"/>
    <mergeCell ref="AF61:AP61"/>
    <mergeCell ref="V62:W62"/>
    <mergeCell ref="AF62:AP62"/>
    <mergeCell ref="V63:W63"/>
    <mergeCell ref="AF63:AP63"/>
    <mergeCell ref="V70:V71"/>
    <mergeCell ref="W70:X71"/>
    <mergeCell ref="Y70:Z71"/>
    <mergeCell ref="U65:V65"/>
    <mergeCell ref="V72:V73"/>
    <mergeCell ref="W72:X73"/>
    <mergeCell ref="Y72:Z73"/>
    <mergeCell ref="AN72:AW72"/>
    <mergeCell ref="V77:Y77"/>
    <mergeCell ref="BD76:BE76"/>
    <mergeCell ref="B70:B73"/>
    <mergeCell ref="C70:U73"/>
    <mergeCell ref="AN75:AW75"/>
    <mergeCell ref="B68:B69"/>
    <mergeCell ref="AY22:AY23"/>
    <mergeCell ref="AZ22:BB22"/>
    <mergeCell ref="X35:AE35"/>
    <mergeCell ref="C31:AE31"/>
    <mergeCell ref="C32:BF32"/>
    <mergeCell ref="C33:BF33"/>
    <mergeCell ref="AF55:AP55"/>
    <mergeCell ref="V56:W56"/>
    <mergeCell ref="AF56:AP56"/>
    <mergeCell ref="U41:AE41"/>
    <mergeCell ref="X51:AE51"/>
    <mergeCell ref="C52:AE52"/>
    <mergeCell ref="C53:AE53"/>
    <mergeCell ref="C54:AE54"/>
    <mergeCell ref="U51:V51"/>
    <mergeCell ref="U36:W36"/>
    <mergeCell ref="X36:AE36"/>
    <mergeCell ref="C37:AE37"/>
    <mergeCell ref="U38:AE38"/>
    <mergeCell ref="BD70:BE71"/>
    <mergeCell ref="BD72:BE72"/>
    <mergeCell ref="Y67:Z67"/>
    <mergeCell ref="AK67:AM69"/>
    <mergeCell ref="AN67:AW69"/>
    <mergeCell ref="AX67:BA68"/>
    <mergeCell ref="BB67:BE68"/>
    <mergeCell ref="AX75:AY75"/>
    <mergeCell ref="AZ75:BA75"/>
    <mergeCell ref="BB75:BC75"/>
    <mergeCell ref="BD75:BE75"/>
    <mergeCell ref="AN73:AW73"/>
    <mergeCell ref="AN74:AW74"/>
    <mergeCell ref="AE67:AJ69"/>
    <mergeCell ref="BB69:BC69"/>
    <mergeCell ref="BD69:BE69"/>
    <mergeCell ref="X49:AE49"/>
    <mergeCell ref="U45:V45"/>
    <mergeCell ref="AC55:AE56"/>
    <mergeCell ref="U50:V50"/>
    <mergeCell ref="X50:AE50"/>
    <mergeCell ref="X65:Y65"/>
    <mergeCell ref="Z65:AA65"/>
    <mergeCell ref="V68:V69"/>
    <mergeCell ref="W68:X69"/>
    <mergeCell ref="Y68:Z69"/>
    <mergeCell ref="U49:V49"/>
    <mergeCell ref="B66:Z66"/>
    <mergeCell ref="AE66:BE66"/>
    <mergeCell ref="W67:X67"/>
    <mergeCell ref="C67:U67"/>
    <mergeCell ref="C55:C56"/>
    <mergeCell ref="V55:W55"/>
    <mergeCell ref="AX69:AY69"/>
    <mergeCell ref="AZ69:BA69"/>
    <mergeCell ref="C68:U69"/>
    <mergeCell ref="Y82:AC82"/>
    <mergeCell ref="BB73:BC73"/>
    <mergeCell ref="AX73:AY73"/>
    <mergeCell ref="AX74:AY74"/>
    <mergeCell ref="BB74:BC74"/>
    <mergeCell ref="AE70:AJ75"/>
    <mergeCell ref="AK70:AM75"/>
    <mergeCell ref="AX76:AY76"/>
    <mergeCell ref="AZ76:BA76"/>
    <mergeCell ref="BB76:BC76"/>
    <mergeCell ref="AE76:AJ76"/>
    <mergeCell ref="AX70:AY71"/>
    <mergeCell ref="AX72:AY72"/>
    <mergeCell ref="AZ70:BA71"/>
    <mergeCell ref="AZ72:BA72"/>
    <mergeCell ref="BB70:BC71"/>
    <mergeCell ref="BB72:BC72"/>
    <mergeCell ref="AN70:AW71"/>
    <mergeCell ref="AK76:AM76"/>
    <mergeCell ref="AN76:AW76"/>
    <mergeCell ref="Y80:AD80"/>
    <mergeCell ref="U34:W34"/>
    <mergeCell ref="X34:AE34"/>
    <mergeCell ref="U43:V43"/>
    <mergeCell ref="X43:AE43"/>
    <mergeCell ref="U44:V44"/>
    <mergeCell ref="X44:AE44"/>
    <mergeCell ref="U46:V46"/>
    <mergeCell ref="X46:AE46"/>
    <mergeCell ref="U48:V48"/>
    <mergeCell ref="X48:AE48"/>
    <mergeCell ref="U35:W35"/>
    <mergeCell ref="X45:AE45"/>
    <mergeCell ref="U42:V42"/>
    <mergeCell ref="X42:AE42"/>
    <mergeCell ref="U47:V47"/>
    <mergeCell ref="X47:AE47"/>
    <mergeCell ref="C39:BF39"/>
    <mergeCell ref="C40:BF40"/>
  </mergeCells>
  <pageMargins left="0.78740157480314965" right="0.39370078740157483" top="0.39370078740157483" bottom="0.39370078740157483" header="0.31496062992125984" footer="0.31496062992125984"/>
  <pageSetup paperSize="9" scale="2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РНП_PhD_2</vt:lpstr>
      <vt:lpstr>РНП_PhD_2!Область_печати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ZVMetod</dc:creator>
  <cp:lastModifiedBy>Пользователь</cp:lastModifiedBy>
  <cp:lastPrinted>2020-07-01T20:29:23Z</cp:lastPrinted>
  <dcterms:created xsi:type="dcterms:W3CDTF">2016-09-02T06:28:00Z</dcterms:created>
  <dcterms:modified xsi:type="dcterms:W3CDTF">2021-04-08T12:02:05Z</dcterms:modified>
</cp:coreProperties>
</file>