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830" activeTab="0"/>
  </bookViews>
  <sheets>
    <sheet name="РНП 4 курс" sheetId="1" r:id="rId1"/>
  </sheets>
  <definedNames/>
  <calcPr fullCalcOnLoad="1"/>
</workbook>
</file>

<file path=xl/sharedStrings.xml><?xml version="1.0" encoding="utf-8"?>
<sst xmlns="http://schemas.openxmlformats.org/spreadsheetml/2006/main" count="181" uniqueCount="149">
  <si>
    <t>НАЦІОНАЛЬНИЙ ТЕХНІЧНИЙ УНІВЕРСИТЕТ УКРАЇНИ "КИЇВСЬКИЙ ПОЛІТЕХНІЧНИЙ ІНСТИТУТ імені ІГОРЯ СІКОРСЬКОГО"</t>
  </si>
  <si>
    <t>РОБОЧИЙ   НАВЧАЛЬНИЙ   ПЛАН</t>
  </si>
  <si>
    <t xml:space="preserve">          ЗАТВЕРДЖУЮ</t>
  </si>
  <si>
    <t xml:space="preserve">на 2019/ 2020 навчальний рік   </t>
  </si>
  <si>
    <t xml:space="preserve">    Перший проректор  КПІ  ім. Ігоря Сікорського</t>
  </si>
  <si>
    <t>прийом 2016 року</t>
  </si>
  <si>
    <t>Факультет</t>
  </si>
  <si>
    <t>Інженерно-хімічний</t>
  </si>
  <si>
    <t>Спеціальність  (код і назва)</t>
  </si>
  <si>
    <t>-</t>
  </si>
  <si>
    <t>16 Хімічна та біоінженерія</t>
  </si>
  <si>
    <t>Форма навчання</t>
  </si>
  <si>
    <t>денна</t>
  </si>
  <si>
    <t xml:space="preserve">                  ________________________Ю.І.Якименко                                        </t>
  </si>
  <si>
    <t xml:space="preserve"> за  освітньо-  професійною  програмою
(спеціалізацією)                                         </t>
  </si>
  <si>
    <t>Хімічні технології переробки деревини та рослинної сировини</t>
  </si>
  <si>
    <t>Термін навчання</t>
  </si>
  <si>
    <t>3 роки 10 міс.
(4 н.р)</t>
  </si>
  <si>
    <r>
      <t xml:space="preserve">"_____"_________________ </t>
    </r>
    <r>
      <rPr>
        <b/>
        <sz val="36"/>
        <rFont val="Arial"/>
        <family val="2"/>
      </rPr>
      <t>2019 р.</t>
    </r>
  </si>
  <si>
    <t>Освітній  ступень</t>
  </si>
  <si>
    <t>бакалавр</t>
  </si>
  <si>
    <t>Кваліфікація</t>
  </si>
  <si>
    <t>3119 - технолог</t>
  </si>
  <si>
    <t>Випускова кафедра</t>
  </si>
  <si>
    <t>Екології та технології рослинних полімерів</t>
  </si>
  <si>
    <t>№ п/п</t>
  </si>
  <si>
    <t>Найменування дисциплін</t>
  </si>
  <si>
    <t>Назва кафедр</t>
  </si>
  <si>
    <t>Обсяг
дисципліни</t>
  </si>
  <si>
    <t>Аудиторні години</t>
  </si>
  <si>
    <t>Самостійна робота студентів</t>
  </si>
  <si>
    <t>Контрольні заходи
та їх розподіл за семестрами</t>
  </si>
  <si>
    <t>Розподіл аудиторних годин на тиждень за
курсами і семестрами</t>
  </si>
  <si>
    <t>IV курс</t>
  </si>
  <si>
    <t xml:space="preserve"> ЛЕ-61-2, (3+0)</t>
  </si>
  <si>
    <t>Кредитів</t>
  </si>
  <si>
    <t>Годин</t>
  </si>
  <si>
    <t>Всього</t>
  </si>
  <si>
    <t>в тому числі</t>
  </si>
  <si>
    <t>Екзамени</t>
  </si>
  <si>
    <t>Заліки</t>
  </si>
  <si>
    <t>Модульн.(темат.), контр.роботи</t>
  </si>
  <si>
    <t>Курсові проекти</t>
  </si>
  <si>
    <t>Курсові  роботи</t>
  </si>
  <si>
    <t>РГР,РР,ГР</t>
  </si>
  <si>
    <t>ДКР</t>
  </si>
  <si>
    <t>Реферати</t>
  </si>
  <si>
    <t>7 семестр</t>
  </si>
  <si>
    <t>8 семестр</t>
  </si>
  <si>
    <t xml:space="preserve">Лекції  </t>
  </si>
  <si>
    <t>Практ.
(комп.практ)</t>
  </si>
  <si>
    <t xml:space="preserve">Лаборатор
</t>
  </si>
  <si>
    <t>Індивідуальні заняття</t>
  </si>
  <si>
    <t>18 тижнів</t>
  </si>
  <si>
    <t>у тому числі</t>
  </si>
  <si>
    <t>за  НП</t>
  </si>
  <si>
    <t>з урахуван. Інд занять</t>
  </si>
  <si>
    <t>Лекції</t>
  </si>
  <si>
    <t xml:space="preserve">Практичні </t>
  </si>
  <si>
    <t xml:space="preserve">Лабораторні </t>
  </si>
  <si>
    <t xml:space="preserve">Лабора-торні </t>
  </si>
  <si>
    <t>І. ЦИКЛ ЗАГАЛЬНОЇ ПІДГОТОВКИ</t>
  </si>
  <si>
    <t>І.1. Навчальні дисципліни  природничо-наукової підготовки</t>
  </si>
  <si>
    <t xml:space="preserve">Загальна  хімічна технологія - 2. Хіміко-технологічні схеми </t>
  </si>
  <si>
    <t xml:space="preserve">Технології неорганічних речовин та загальної хімічної технології </t>
  </si>
  <si>
    <t>Контроль та керування хіміко-технологічними процесами</t>
  </si>
  <si>
    <t xml:space="preserve">Автоматизації хімічних виробництв </t>
  </si>
  <si>
    <t>Економіка і організація  виробництва</t>
  </si>
  <si>
    <t xml:space="preserve">Міжнародної економіки </t>
  </si>
  <si>
    <t>Основи проектування хімічних виробництв</t>
  </si>
  <si>
    <t>Охорона праці та цивільний захист</t>
  </si>
  <si>
    <t>Охорони праці, промислової та цивільної безпеки</t>
  </si>
  <si>
    <t>Разом за п.1.1.</t>
  </si>
  <si>
    <t>І.3.Навчальні дисципліни  базової  підготовки (за вибором студентів)</t>
  </si>
  <si>
    <t>Енерготехнологія хіміко-технологічних процесів</t>
  </si>
  <si>
    <t>Хімічного, полімерного, силікатного машинобудування</t>
  </si>
  <si>
    <t>Переддипломна практика</t>
  </si>
  <si>
    <t>Дипломне проектування</t>
  </si>
  <si>
    <t>Разом за п.1.3.</t>
  </si>
  <si>
    <t xml:space="preserve"> І.4. Навчальні дисципліни соціально-гуманітарної підготовки (за вибором студентів)</t>
  </si>
  <si>
    <t>Іноземна мова  професійного спрямування- 2. Іноземна мова для професійно-орієнтованого спілкування. Ділове мовлення</t>
  </si>
  <si>
    <t>Англійської мови технічного спрямування № 2</t>
  </si>
  <si>
    <t>Разом за п.1.4.</t>
  </si>
  <si>
    <t>ВСЬОГО ЗА ЦИКЛ ЗАГАЛЬНОЇ ПІДГОТОВКИ:</t>
  </si>
  <si>
    <t>ІІ. ЦИКЛ ПРОФЕСІЙНОЇ ПІДГОТОВКИ</t>
  </si>
  <si>
    <t>ІІ.1.Навчальні дисципліни професійної та практичнгої  підготовки</t>
  </si>
  <si>
    <t>Технологія паперу та картону - 1. Технологія приготування паперової маси</t>
  </si>
  <si>
    <t>Технологія паперу та картону - 2. Технологія виробництва паперу та картону на машині</t>
  </si>
  <si>
    <t>Технологія паперу та картону - 3. Курсова робота</t>
  </si>
  <si>
    <t>Разом за п.2.1.</t>
  </si>
  <si>
    <t>ІІ.2 Навчальні дисципліни професійної та  практичної підготовки (за вибором студентів)</t>
  </si>
  <si>
    <t>Обладнання галузі</t>
  </si>
  <si>
    <t>Машин та апаратів хімічних та нафтопереробних виробництв</t>
  </si>
  <si>
    <t xml:space="preserve">Технологія очищення води </t>
  </si>
  <si>
    <t>ВСЬОГО ЗА  ЦИКЛ ПРОФЕСІЙНОЇ ПІДГОТОВКИ:</t>
  </si>
  <si>
    <t>ВСЬОГО ЗА ТЕРМІН  НАВЧАННЯ:</t>
  </si>
  <si>
    <t>Кількість</t>
  </si>
  <si>
    <t>Екзаменів</t>
  </si>
  <si>
    <t>Заліків</t>
  </si>
  <si>
    <t>Модульн. (темат.), контр. робіт</t>
  </si>
  <si>
    <t>СКОРОЧЕННЯ:</t>
  </si>
  <si>
    <t>Курсових  проектів</t>
  </si>
  <si>
    <t>РГР - розрахунково-графічна робота;</t>
  </si>
  <si>
    <t>Курсових робіт</t>
  </si>
  <si>
    <t>РР - розрахункова робота;</t>
  </si>
  <si>
    <t>ГР - графічна робота;</t>
  </si>
  <si>
    <t>ДКР - домашня контрольна робота (виконується під час СРС)</t>
  </si>
  <si>
    <t>Рефератів</t>
  </si>
  <si>
    <t>ПРАКТИКИ</t>
  </si>
  <si>
    <t>АТЕСТАЦІЯ ВИПУСКНИКІВ</t>
  </si>
  <si>
    <t>№</t>
  </si>
  <si>
    <t>Вид практики</t>
  </si>
  <si>
    <t>Термін проведення</t>
  </si>
  <si>
    <t>Тривалість у тижнях</t>
  </si>
  <si>
    <t>Семестр</t>
  </si>
  <si>
    <t>Форма  атестації    випускників</t>
  </si>
  <si>
    <t>1</t>
  </si>
  <si>
    <t>13.04-17.05.20</t>
  </si>
  <si>
    <t>Захист дипломного проекту</t>
  </si>
  <si>
    <t>15.06.20-30.06.20</t>
  </si>
  <si>
    <t xml:space="preserve">             РОЗПОДІЛ   ГОДИН ПО ПІДГОТОВЦІ ТА ЗАХИСТУ ДИПЛОМНОГО ПРОЕКТУ (РОБОТИ)                                                                                                       </t>
  </si>
  <si>
    <t>Вид  роботи</t>
  </si>
  <si>
    <t>Норма в годинах
на 1 студента</t>
  </si>
  <si>
    <t>Кафедра</t>
  </si>
  <si>
    <t>Кількість
студентів</t>
  </si>
  <si>
    <t>Всього
годин</t>
  </si>
  <si>
    <t>Б</t>
  </si>
  <si>
    <t>К</t>
  </si>
  <si>
    <t>Керівництво</t>
  </si>
  <si>
    <t>21</t>
  </si>
  <si>
    <t>Рецензування</t>
  </si>
  <si>
    <t>2</t>
  </si>
  <si>
    <t>Технології неорганічних речовин та загальної хімічної технології</t>
  </si>
  <si>
    <t>Машин і апаратів хімічних та нафтопереробних виробництв</t>
  </si>
  <si>
    <t>ЕК
d x 0,5</t>
  </si>
  <si>
    <t>0,5 х 4=2</t>
  </si>
  <si>
    <t>Всього  годин</t>
  </si>
  <si>
    <t>25</t>
  </si>
  <si>
    <t>75</t>
  </si>
  <si>
    <t>d - кількість членів ЕК з даної кафедри</t>
  </si>
  <si>
    <t>1.</t>
  </si>
  <si>
    <t>Військова підготовка</t>
  </si>
  <si>
    <t>У 5 - 8 семестрах за окремим планом військової підготовки.</t>
  </si>
  <si>
    <t>Ухвалено на засіданні Вченої ради ІХФ, ПРОТОКОЛ №3 від 25 березня 2019 р.</t>
  </si>
  <si>
    <t>Завідувач кафедри</t>
  </si>
  <si>
    <t>/Гомеля М.Д./</t>
  </si>
  <si>
    <t>Заст. декана ІХФ</t>
  </si>
  <si>
    <t>/Сідоров Д.Е./</t>
  </si>
  <si>
    <t>(П.І.Б.)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</si>
</sst>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&quot;р.&quot;_-;\-* #,##0&quot;р.&quot;_-;_-* &quot;-&quot;&quot;р.&quot;_-;_-@_-"/>
    <numFmt numFmtId="177" formatCode="_-* #,##0.00_р_._-;\-* #,##0.00_р_._-;_-* &quot;-&quot;??_р_._-;_-@_-"/>
    <numFmt numFmtId="178" formatCode="_-* #,##0_р_._-;\-* #,##0_р_._-;_-* &quot;-&quot;_р_._-;_-@_-"/>
    <numFmt numFmtId="179" formatCode="_-* #,##0.00&quot;р.&quot;_-;\-* #,##0.00&quot;р.&quot;_-;_-* &quot;-&quot;??&quot;р.&quot;_-;_-@_-"/>
    <numFmt numFmtId="180" formatCode="0.0"/>
  </numFmts>
  <fonts count="67">
    <font>
      <sz val="10"/>
      <name val="Arial Cyr"/>
      <family val="0"/>
    </font>
    <font>
      <sz val="11"/>
      <name val="Times New Roman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sz val="34"/>
      <name val="Arial"/>
      <family val="2"/>
    </font>
    <font>
      <b/>
      <sz val="50"/>
      <name val="Arial"/>
      <family val="2"/>
    </font>
    <font>
      <b/>
      <sz val="34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b/>
      <sz val="45"/>
      <name val="Arial"/>
      <family val="2"/>
    </font>
    <font>
      <b/>
      <sz val="45"/>
      <color indexed="8"/>
      <name val="Arial"/>
      <family val="2"/>
    </font>
    <font>
      <b/>
      <sz val="45"/>
      <color indexed="10"/>
      <name val="Arial"/>
      <family val="2"/>
    </font>
    <font>
      <sz val="45"/>
      <name val="Arial"/>
      <family val="2"/>
    </font>
    <font>
      <b/>
      <sz val="36"/>
      <name val="Arial Cyr"/>
      <family val="0"/>
    </font>
    <font>
      <b/>
      <sz val="34"/>
      <name val="Arial Cyr"/>
      <family val="0"/>
    </font>
    <font>
      <b/>
      <sz val="50"/>
      <name val="Arial Cyr"/>
      <family val="0"/>
    </font>
    <font>
      <b/>
      <sz val="45"/>
      <name val="Arial Cyr"/>
      <family val="0"/>
    </font>
    <font>
      <sz val="45"/>
      <name val="Arial Cyr"/>
      <family val="0"/>
    </font>
    <font>
      <b/>
      <sz val="40"/>
      <name val="Arial Cyr"/>
      <family val="0"/>
    </font>
    <font>
      <b/>
      <sz val="40"/>
      <name val="Arial"/>
      <family val="2"/>
    </font>
    <font>
      <b/>
      <sz val="20"/>
      <name val="Arial"/>
      <family val="2"/>
    </font>
    <font>
      <b/>
      <sz val="26"/>
      <name val="Arial Cyr"/>
      <family val="0"/>
    </font>
    <font>
      <b/>
      <sz val="26"/>
      <name val="Arial"/>
      <family val="2"/>
    </font>
    <font>
      <sz val="40"/>
      <name val="Arial"/>
      <family val="2"/>
    </font>
    <font>
      <b/>
      <sz val="28"/>
      <name val="Arial"/>
      <family val="2"/>
    </font>
    <font>
      <b/>
      <i/>
      <sz val="45"/>
      <name val="Arial"/>
      <family val="2"/>
    </font>
    <font>
      <sz val="40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0"/>
    </font>
    <font>
      <b/>
      <sz val="11"/>
      <color indexed="9"/>
      <name val="Calibri"/>
      <family val="0"/>
    </font>
    <font>
      <u val="single"/>
      <sz val="10"/>
      <color indexed="12"/>
      <name val="Arial Cyr"/>
      <family val="0"/>
    </font>
    <font>
      <b/>
      <sz val="13"/>
      <color indexed="62"/>
      <name val="Calibri"/>
      <family val="0"/>
    </font>
    <font>
      <sz val="11"/>
      <color indexed="10"/>
      <name val="Calibri"/>
      <family val="0"/>
    </font>
    <font>
      <b/>
      <sz val="18"/>
      <color indexed="62"/>
      <name val="Cambria"/>
      <family val="0"/>
    </font>
    <font>
      <b/>
      <sz val="11"/>
      <color indexed="8"/>
      <name val="Calibri"/>
      <family val="0"/>
    </font>
    <font>
      <sz val="11"/>
      <color indexed="8"/>
      <name val="Calibri"/>
      <family val="0"/>
    </font>
    <font>
      <b/>
      <sz val="15"/>
      <color indexed="62"/>
      <name val="Calibri"/>
      <family val="0"/>
    </font>
    <font>
      <i/>
      <sz val="11"/>
      <color indexed="23"/>
      <name val="Calibri"/>
      <family val="0"/>
    </font>
    <font>
      <b/>
      <sz val="11"/>
      <color indexed="53"/>
      <name val="Calibri"/>
      <family val="0"/>
    </font>
    <font>
      <b/>
      <sz val="11"/>
      <color indexed="62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sz val="11"/>
      <color indexed="16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theme="3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8"/>
      <color theme="3"/>
      <name val="Cambria"/>
      <family val="0"/>
    </font>
    <font>
      <sz val="11"/>
      <color rgb="FFFF0000"/>
      <name val="Calibri"/>
      <family val="0"/>
    </font>
    <font>
      <b/>
      <sz val="13"/>
      <color theme="3"/>
      <name val="Calibri"/>
      <family val="0"/>
    </font>
    <font>
      <b/>
      <sz val="11"/>
      <color theme="0"/>
      <name val="Calibri"/>
      <family val="0"/>
    </font>
    <font>
      <b/>
      <sz val="45"/>
      <color theme="1"/>
      <name val="Arial"/>
      <family val="2"/>
    </font>
    <font>
      <b/>
      <sz val="45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8000860214233"/>
        <bgColor indexed="64"/>
      </patternFill>
    </fill>
  </fills>
  <borders count="1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 style="thick"/>
      <bottom style="medium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 style="medium"/>
      <bottom style="thin"/>
    </border>
    <border diagonalUp="1" diagonalDown="1">
      <left style="medium"/>
      <right/>
      <top style="thin"/>
      <bottom style="thin"/>
      <diagonal style="thin"/>
    </border>
    <border diagonalUp="1" diagonalDown="1">
      <left/>
      <right/>
      <top style="thin"/>
      <bottom style="thin"/>
      <diagonal style="thin"/>
    </border>
    <border>
      <left>
        <color indexed="63"/>
      </left>
      <right style="medium"/>
      <top style="thin"/>
      <bottom>
        <color indexed="63"/>
      </bottom>
    </border>
    <border diagonalUp="1" diagonalDown="1">
      <left/>
      <right style="medium"/>
      <top style="thin"/>
      <bottom style="thin"/>
      <diagonal style="thin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9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8" fillId="11" borderId="0" applyNumberFormat="0" applyBorder="0" applyAlignment="0" applyProtection="0"/>
    <xf numFmtId="0" fontId="50" fillId="0" borderId="1" applyNumberFormat="0" applyFill="0" applyAlignment="0" applyProtection="0"/>
    <xf numFmtId="0" fontId="49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51" fillId="21" borderId="0" applyNumberFormat="0" applyBorder="0" applyAlignment="0" applyProtection="0"/>
    <xf numFmtId="0" fontId="48" fillId="22" borderId="0" applyNumberFormat="0" applyBorder="0" applyAlignment="0" applyProtection="0"/>
    <xf numFmtId="0" fontId="52" fillId="23" borderId="0" applyNumberFormat="0" applyBorder="0" applyAlignment="0" applyProtection="0"/>
    <xf numFmtId="0" fontId="49" fillId="24" borderId="0" applyNumberFormat="0" applyBorder="0" applyAlignment="0" applyProtection="0"/>
    <xf numFmtId="0" fontId="53" fillId="0" borderId="2" applyNumberFormat="0" applyFill="0" applyAlignment="0" applyProtection="0"/>
    <xf numFmtId="0" fontId="54" fillId="25" borderId="3" applyNumberFormat="0" applyAlignment="0" applyProtection="0"/>
    <xf numFmtId="179" fontId="0" fillId="0" borderId="0" applyFont="0" applyFill="0" applyBorder="0" applyAlignment="0" applyProtection="0"/>
    <xf numFmtId="0" fontId="49" fillId="26" borderId="0" applyNumberFormat="0" applyBorder="0" applyAlignment="0" applyProtection="0"/>
    <xf numFmtId="0" fontId="0" fillId="27" borderId="4" applyNumberFormat="0" applyFont="0" applyAlignment="0" applyProtection="0"/>
    <xf numFmtId="0" fontId="55" fillId="28" borderId="5" applyNumberFormat="0" applyAlignment="0" applyProtection="0"/>
    <xf numFmtId="0" fontId="56" fillId="0" borderId="0" applyNumberFormat="0" applyFill="0" applyBorder="0" applyAlignment="0" applyProtection="0"/>
    <xf numFmtId="0" fontId="57" fillId="25" borderId="5" applyNumberFormat="0" applyAlignment="0" applyProtection="0"/>
    <xf numFmtId="0" fontId="58" fillId="29" borderId="0" applyNumberFormat="0" applyBorder="0" applyAlignment="0" applyProtection="0"/>
    <xf numFmtId="0" fontId="56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178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6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3" fillId="0" borderId="8" applyNumberFormat="0" applyFill="0" applyAlignment="0" applyProtection="0"/>
    <xf numFmtId="177" fontId="0" fillId="0" borderId="0" applyFont="0" applyFill="0" applyBorder="0" applyAlignment="0" applyProtection="0"/>
    <xf numFmtId="0" fontId="64" fillId="31" borderId="9" applyNumberFormat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509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9" fillId="0" borderId="13" xfId="0" applyFont="1" applyBorder="1" applyAlignment="1">
      <alignment horizontal="center" vertical="center" textRotation="90"/>
    </xf>
    <xf numFmtId="0" fontId="9" fillId="0" borderId="14" xfId="0" applyFont="1" applyBorder="1" applyAlignment="1">
      <alignment horizontal="center" vertical="center" textRotation="90"/>
    </xf>
    <xf numFmtId="0" fontId="9" fillId="0" borderId="15" xfId="0" applyFont="1" applyBorder="1" applyAlignment="1">
      <alignment horizontal="center" vertical="center" textRotation="90"/>
    </xf>
    <xf numFmtId="0" fontId="9" fillId="0" borderId="0" xfId="0" applyFont="1" applyBorder="1" applyAlignment="1">
      <alignment horizontal="center" vertical="center" textRotation="90"/>
    </xf>
    <xf numFmtId="0" fontId="10" fillId="0" borderId="0" xfId="0" applyFont="1" applyBorder="1" applyAlignment="1">
      <alignment vertical="top"/>
    </xf>
    <xf numFmtId="0" fontId="9" fillId="0" borderId="16" xfId="0" applyFont="1" applyBorder="1" applyAlignment="1">
      <alignment horizontal="center" vertical="center" textRotation="90"/>
    </xf>
    <xf numFmtId="0" fontId="9" fillId="0" borderId="17" xfId="0" applyFont="1" applyBorder="1" applyAlignment="1">
      <alignment horizontal="center" vertical="center" textRotation="90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NumberFormat="1" applyFont="1" applyFill="1" applyBorder="1" applyAlignment="1">
      <alignment horizontal="center" vertical="center"/>
    </xf>
    <xf numFmtId="0" fontId="11" fillId="0" borderId="2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65" fillId="0" borderId="20" xfId="0" applyNumberFormat="1" applyFont="1" applyFill="1" applyBorder="1" applyAlignment="1">
      <alignment horizontal="center" vertical="center"/>
    </xf>
    <xf numFmtId="0" fontId="66" fillId="0" borderId="21" xfId="0" applyNumberFormat="1" applyFont="1" applyFill="1" applyBorder="1" applyAlignment="1">
      <alignment horizontal="center" vertical="center"/>
    </xf>
    <xf numFmtId="0" fontId="11" fillId="0" borderId="18" xfId="0" applyNumberFormat="1" applyFont="1" applyFill="1" applyBorder="1" applyAlignment="1">
      <alignment horizontal="right" vertical="center" wrapText="1" shrinkToFit="1"/>
    </xf>
    <xf numFmtId="0" fontId="11" fillId="0" borderId="19" xfId="0" applyNumberFormat="1" applyFont="1" applyFill="1" applyBorder="1" applyAlignment="1">
      <alignment horizontal="right" vertical="center" wrapText="1" shrinkToFi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2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14" fillId="0" borderId="21" xfId="0" applyNumberFormat="1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3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1" fillId="0" borderId="18" xfId="0" applyFont="1" applyBorder="1" applyAlignment="1">
      <alignment horizontal="center" vertical="center" wrapText="1" shrinkToFit="1"/>
    </xf>
    <xf numFmtId="0" fontId="11" fillId="0" borderId="19" xfId="0" applyFont="1" applyBorder="1" applyAlignment="1">
      <alignment horizontal="center" vertical="center" wrapText="1" shrinkToFit="1"/>
    </xf>
    <xf numFmtId="0" fontId="11" fillId="0" borderId="24" xfId="0" applyNumberFormat="1" applyFont="1" applyFill="1" applyBorder="1" applyAlignment="1">
      <alignment horizontal="center" vertical="center"/>
    </xf>
    <xf numFmtId="0" fontId="14" fillId="0" borderId="22" xfId="0" applyNumberFormat="1" applyFont="1" applyFill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3" xfId="0" applyNumberFormat="1" applyFont="1" applyFill="1" applyBorder="1" applyAlignment="1">
      <alignment horizontal="center" vertical="center"/>
    </xf>
    <xf numFmtId="0" fontId="11" fillId="0" borderId="18" xfId="0" applyNumberFormat="1" applyFont="1" applyFill="1" applyBorder="1" applyAlignment="1">
      <alignment horizontal="right" vertical="center"/>
    </xf>
    <xf numFmtId="0" fontId="11" fillId="0" borderId="19" xfId="0" applyNumberFormat="1" applyFont="1" applyFill="1" applyBorder="1" applyAlignment="1">
      <alignment horizontal="right" vertical="center"/>
    </xf>
    <xf numFmtId="0" fontId="11" fillId="0" borderId="18" xfId="0" applyNumberFormat="1" applyFont="1" applyFill="1" applyBorder="1" applyAlignment="1">
      <alignment horizontal="right" vertical="center" shrinkToFit="1"/>
    </xf>
    <xf numFmtId="0" fontId="11" fillId="0" borderId="19" xfId="0" applyNumberFormat="1" applyFont="1" applyFill="1" applyBorder="1" applyAlignment="1">
      <alignment horizontal="right" vertical="center" shrinkToFit="1"/>
    </xf>
    <xf numFmtId="0" fontId="11" fillId="0" borderId="25" xfId="0" applyFont="1" applyBorder="1" applyAlignment="1">
      <alignment horizontal="center" vertical="center" textRotation="90"/>
    </xf>
    <xf numFmtId="0" fontId="11" fillId="0" borderId="0" xfId="0" applyFont="1" applyBorder="1" applyAlignment="1">
      <alignment horizontal="center" vertical="center" textRotation="90"/>
    </xf>
    <xf numFmtId="0" fontId="14" fillId="0" borderId="0" xfId="0" applyFont="1" applyBorder="1" applyAlignment="1">
      <alignment/>
    </xf>
    <xf numFmtId="49" fontId="11" fillId="0" borderId="0" xfId="0" applyNumberFormat="1" applyFont="1" applyBorder="1" applyAlignment="1">
      <alignment horizontal="center" vertical="center" wrapText="1"/>
    </xf>
    <xf numFmtId="49" fontId="11" fillId="0" borderId="26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11" fillId="0" borderId="27" xfId="0" applyNumberFormat="1" applyFont="1" applyBorder="1" applyAlignment="1">
      <alignment horizontal="center" vertical="justify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justify" wrapText="1"/>
    </xf>
    <xf numFmtId="49" fontId="11" fillId="0" borderId="0" xfId="0" applyNumberFormat="1" applyFont="1" applyBorder="1" applyAlignment="1">
      <alignment horizontal="center" vertical="justify" wrapText="1"/>
    </xf>
    <xf numFmtId="49" fontId="14" fillId="0" borderId="0" xfId="0" applyNumberFormat="1" applyFont="1" applyBorder="1" applyAlignment="1">
      <alignment horizontal="center" vertical="justify" wrapText="1"/>
    </xf>
    <xf numFmtId="49" fontId="11" fillId="0" borderId="28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Border="1" applyAlignment="1">
      <alignment horizontal="left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left" vertical="center" wrapText="1"/>
    </xf>
    <xf numFmtId="0" fontId="11" fillId="0" borderId="31" xfId="0" applyNumberFormat="1" applyFont="1" applyFill="1" applyBorder="1" applyAlignment="1">
      <alignment horizontal="right" vertical="center" wrapText="1"/>
    </xf>
    <xf numFmtId="0" fontId="11" fillId="0" borderId="31" xfId="0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horizontal="left" vertical="center" wrapText="1"/>
    </xf>
    <xf numFmtId="49" fontId="11" fillId="0" borderId="32" xfId="0" applyNumberFormat="1" applyFont="1" applyBorder="1" applyAlignment="1">
      <alignment horizontal="center" vertical="center" wrapText="1"/>
    </xf>
    <xf numFmtId="49" fontId="11" fillId="0" borderId="33" xfId="0" applyNumberFormat="1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/>
    </xf>
    <xf numFmtId="49" fontId="11" fillId="0" borderId="34" xfId="0" applyNumberFormat="1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vertical="top" wrapText="1"/>
    </xf>
    <xf numFmtId="49" fontId="9" fillId="0" borderId="0" xfId="0" applyNumberFormat="1" applyFont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left" vertical="top" wrapText="1"/>
    </xf>
    <xf numFmtId="0" fontId="10" fillId="0" borderId="0" xfId="0" applyNumberFormat="1" applyFont="1" applyBorder="1" applyAlignment="1">
      <alignment horizontal="left" vertical="top" wrapText="1"/>
    </xf>
    <xf numFmtId="0" fontId="10" fillId="0" borderId="0" xfId="0" applyNumberFormat="1" applyFont="1" applyBorder="1" applyAlignment="1">
      <alignment/>
    </xf>
    <xf numFmtId="0" fontId="9" fillId="0" borderId="25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29" xfId="0" applyNumberFormat="1" applyFont="1" applyBorder="1" applyAlignment="1">
      <alignment horizontal="center" vertical="center" wrapText="1"/>
    </xf>
    <xf numFmtId="0" fontId="9" fillId="0" borderId="25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1" xfId="0" applyNumberFormat="1" applyFont="1" applyBorder="1" applyAlignment="1">
      <alignment horizontal="center" vertical="center" wrapText="1"/>
    </xf>
    <xf numFmtId="0" fontId="9" fillId="0" borderId="19" xfId="0" applyNumberFormat="1" applyFont="1" applyBorder="1" applyAlignment="1">
      <alignment horizontal="center" vertical="center" wrapText="1"/>
    </xf>
    <xf numFmtId="0" fontId="11" fillId="0" borderId="19" xfId="0" applyNumberFormat="1" applyFont="1" applyFill="1" applyBorder="1" applyAlignment="1">
      <alignment horizontal="left" vertical="center" wrapText="1"/>
    </xf>
    <xf numFmtId="0" fontId="11" fillId="0" borderId="37" xfId="0" applyNumberFormat="1" applyFont="1" applyFill="1" applyBorder="1" applyAlignment="1">
      <alignment horizontal="left" vertical="center" wrapText="1"/>
    </xf>
    <xf numFmtId="0" fontId="11" fillId="0" borderId="31" xfId="0" applyNumberFormat="1" applyFont="1" applyFill="1" applyBorder="1" applyAlignment="1">
      <alignment horizontal="left" vertical="center" wrapText="1" shrinkToFit="1"/>
    </xf>
    <xf numFmtId="0" fontId="11" fillId="0" borderId="19" xfId="0" applyNumberFormat="1" applyFont="1" applyFill="1" applyBorder="1" applyAlignment="1">
      <alignment horizontal="left" vertical="center" wrapText="1" shrinkToFit="1"/>
    </xf>
    <xf numFmtId="0" fontId="66" fillId="0" borderId="19" xfId="0" applyNumberFormat="1" applyFont="1" applyFill="1" applyBorder="1" applyAlignment="1">
      <alignment horizontal="left" vertical="center" wrapText="1"/>
    </xf>
    <xf numFmtId="0" fontId="66" fillId="0" borderId="37" xfId="0" applyNumberFormat="1" applyFont="1" applyFill="1" applyBorder="1" applyAlignment="1">
      <alignment horizontal="left" vertical="center" wrapText="1"/>
    </xf>
    <xf numFmtId="0" fontId="66" fillId="0" borderId="19" xfId="0" applyNumberFormat="1" applyFont="1" applyFill="1" applyBorder="1" applyAlignment="1">
      <alignment horizontal="left" vertical="center" wrapText="1" shrinkToFit="1"/>
    </xf>
    <xf numFmtId="0" fontId="11" fillId="0" borderId="19" xfId="0" applyNumberFormat="1" applyFont="1" applyFill="1" applyBorder="1" applyAlignment="1">
      <alignment horizontal="right" vertical="center" wrapText="1"/>
    </xf>
    <xf numFmtId="0" fontId="11" fillId="0" borderId="25" xfId="0" applyFont="1" applyBorder="1" applyAlignment="1">
      <alignment horizontal="left" vertical="top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/>
    </xf>
    <xf numFmtId="49" fontId="11" fillId="0" borderId="38" xfId="0" applyNumberFormat="1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49" fontId="11" fillId="0" borderId="39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left" vertical="justify" wrapText="1"/>
    </xf>
    <xf numFmtId="0" fontId="14" fillId="0" borderId="0" xfId="0" applyFont="1" applyBorder="1" applyAlignment="1">
      <alignment vertical="justify" wrapText="1"/>
    </xf>
    <xf numFmtId="0" fontId="14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vertical="top" wrapText="1"/>
    </xf>
    <xf numFmtId="0" fontId="14" fillId="0" borderId="0" xfId="0" applyNumberFormat="1" applyFont="1" applyBorder="1" applyAlignment="1">
      <alignment vertical="top" wrapText="1"/>
    </xf>
    <xf numFmtId="49" fontId="11" fillId="0" borderId="40" xfId="0" applyNumberFormat="1" applyFont="1" applyBorder="1" applyAlignment="1">
      <alignment horizontal="center" vertical="center" wrapText="1"/>
    </xf>
    <xf numFmtId="49" fontId="11" fillId="0" borderId="41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49" fontId="11" fillId="0" borderId="34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horizontal="left"/>
    </xf>
    <xf numFmtId="49" fontId="9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center" vertical="top"/>
    </xf>
    <xf numFmtId="0" fontId="11" fillId="0" borderId="36" xfId="0" applyFont="1" applyBorder="1" applyAlignment="1">
      <alignment horizontal="center" vertical="top"/>
    </xf>
    <xf numFmtId="0" fontId="11" fillId="0" borderId="29" xfId="0" applyNumberFormat="1" applyFont="1" applyBorder="1" applyAlignment="1">
      <alignment horizontal="center" vertical="center"/>
    </xf>
    <xf numFmtId="0" fontId="11" fillId="0" borderId="3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42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top" wrapText="1"/>
    </xf>
    <xf numFmtId="0" fontId="11" fillId="0" borderId="17" xfId="0" applyNumberFormat="1" applyFont="1" applyBorder="1" applyAlignment="1">
      <alignment horizontal="center" vertical="center" wrapText="1"/>
    </xf>
    <xf numFmtId="0" fontId="11" fillId="0" borderId="32" xfId="0" applyNumberFormat="1" applyFont="1" applyBorder="1" applyAlignment="1">
      <alignment horizontal="center" vertical="center" wrapText="1"/>
    </xf>
    <xf numFmtId="0" fontId="11" fillId="0" borderId="43" xfId="0" applyNumberFormat="1" applyFont="1" applyBorder="1" applyAlignment="1">
      <alignment horizontal="center" vertical="center" wrapText="1"/>
    </xf>
    <xf numFmtId="0" fontId="11" fillId="0" borderId="44" xfId="0" applyNumberFormat="1" applyFont="1" applyBorder="1" applyAlignment="1">
      <alignment horizontal="center" vertical="center" wrapText="1"/>
    </xf>
    <xf numFmtId="0" fontId="11" fillId="0" borderId="45" xfId="0" applyNumberFormat="1" applyFont="1" applyBorder="1" applyAlignment="1">
      <alignment horizontal="center" vertical="center" wrapText="1"/>
    </xf>
    <xf numFmtId="0" fontId="11" fillId="0" borderId="33" xfId="0" applyNumberFormat="1" applyFont="1" applyBorder="1" applyAlignment="1">
      <alignment horizontal="center" vertical="center" wrapText="1"/>
    </xf>
    <xf numFmtId="0" fontId="11" fillId="0" borderId="46" xfId="0" applyNumberFormat="1" applyFont="1" applyBorder="1" applyAlignment="1">
      <alignment horizontal="center" vertical="center" wrapText="1"/>
    </xf>
    <xf numFmtId="0" fontId="11" fillId="0" borderId="44" xfId="0" applyFont="1" applyBorder="1" applyAlignment="1">
      <alignment horizontal="left" vertical="center"/>
    </xf>
    <xf numFmtId="0" fontId="11" fillId="0" borderId="47" xfId="0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11" fillId="0" borderId="41" xfId="0" applyNumberFormat="1" applyFont="1" applyBorder="1" applyAlignment="1">
      <alignment horizontal="center" vertical="center" wrapText="1"/>
    </xf>
    <xf numFmtId="0" fontId="11" fillId="0" borderId="34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8" fillId="0" borderId="21" xfId="0" applyFont="1" applyFill="1" applyBorder="1" applyAlignment="1">
      <alignment horizontal="left" vertical="center"/>
    </xf>
    <xf numFmtId="0" fontId="11" fillId="0" borderId="48" xfId="0" applyNumberFormat="1" applyFont="1" applyFill="1" applyBorder="1" applyAlignment="1">
      <alignment vertical="center"/>
    </xf>
    <xf numFmtId="0" fontId="18" fillId="0" borderId="48" xfId="0" applyFont="1" applyFill="1" applyBorder="1" applyAlignment="1">
      <alignment horizontal="left" vertical="center"/>
    </xf>
    <xf numFmtId="0" fontId="18" fillId="0" borderId="48" xfId="0" applyFont="1" applyBorder="1" applyAlignment="1">
      <alignment vertical="center"/>
    </xf>
    <xf numFmtId="0" fontId="9" fillId="0" borderId="35" xfId="0" applyNumberFormat="1" applyFont="1" applyBorder="1" applyAlignment="1">
      <alignment horizontal="center" vertical="center" wrapText="1"/>
    </xf>
    <xf numFmtId="0" fontId="9" fillId="0" borderId="36" xfId="0" applyNumberFormat="1" applyFont="1" applyBorder="1" applyAlignment="1">
      <alignment horizontal="center" vertical="center" wrapText="1"/>
    </xf>
    <xf numFmtId="0" fontId="9" fillId="0" borderId="49" xfId="0" applyNumberFormat="1" applyFont="1" applyBorder="1" applyAlignment="1">
      <alignment horizontal="center" vertical="center" wrapText="1"/>
    </xf>
    <xf numFmtId="0" fontId="9" fillId="0" borderId="50" xfId="0" applyNumberFormat="1" applyFont="1" applyBorder="1" applyAlignment="1">
      <alignment horizontal="center" vertical="center" wrapText="1"/>
    </xf>
    <xf numFmtId="0" fontId="9" fillId="0" borderId="51" xfId="0" applyNumberFormat="1" applyFont="1" applyBorder="1" applyAlignment="1">
      <alignment horizontal="center" vertical="center" textRotation="90"/>
    </xf>
    <xf numFmtId="0" fontId="9" fillId="0" borderId="52" xfId="0" applyNumberFormat="1" applyFont="1" applyBorder="1" applyAlignment="1">
      <alignment horizontal="center" vertical="center" textRotation="90" wrapText="1"/>
    </xf>
    <xf numFmtId="0" fontId="9" fillId="0" borderId="53" xfId="0" applyNumberFormat="1" applyFont="1" applyBorder="1" applyAlignment="1">
      <alignment horizontal="center" vertical="center" textRotation="90"/>
    </xf>
    <xf numFmtId="0" fontId="9" fillId="0" borderId="24" xfId="0" applyNumberFormat="1" applyFont="1" applyBorder="1" applyAlignment="1">
      <alignment horizontal="center" vertical="center" textRotation="90" wrapText="1"/>
    </xf>
    <xf numFmtId="0" fontId="9" fillId="0" borderId="23" xfId="0" applyNumberFormat="1" applyFont="1" applyBorder="1" applyAlignment="1">
      <alignment horizontal="center" vertical="center"/>
    </xf>
    <xf numFmtId="0" fontId="11" fillId="0" borderId="37" xfId="0" applyNumberFormat="1" applyFont="1" applyFill="1" applyBorder="1" applyAlignment="1">
      <alignment horizontal="left" vertical="center" wrapText="1" shrinkToFit="1"/>
    </xf>
    <xf numFmtId="0" fontId="11" fillId="0" borderId="54" xfId="0" applyNumberFormat="1" applyFont="1" applyFill="1" applyBorder="1" applyAlignment="1">
      <alignment horizontal="center" vertical="center" wrapText="1" shrinkToFit="1"/>
    </xf>
    <xf numFmtId="0" fontId="11" fillId="0" borderId="27" xfId="0" applyNumberFormat="1" applyFont="1" applyFill="1" applyBorder="1" applyAlignment="1">
      <alignment horizontal="center" vertical="center" wrapText="1" shrinkToFit="1"/>
    </xf>
    <xf numFmtId="0" fontId="66" fillId="0" borderId="37" xfId="0" applyNumberFormat="1" applyFont="1" applyFill="1" applyBorder="1" applyAlignment="1">
      <alignment horizontal="left" vertical="center" wrapText="1" shrinkToFit="1"/>
    </xf>
    <xf numFmtId="0" fontId="11" fillId="0" borderId="37" xfId="0" applyNumberFormat="1" applyFont="1" applyFill="1" applyBorder="1" applyAlignment="1">
      <alignment horizontal="right" vertical="center" wrapText="1" shrinkToFit="1"/>
    </xf>
    <xf numFmtId="0" fontId="11" fillId="0" borderId="55" xfId="0" applyNumberFormat="1" applyFont="1" applyFill="1" applyBorder="1" applyAlignment="1">
      <alignment horizontal="center" vertical="center" wrapText="1" shrinkToFit="1"/>
    </xf>
    <xf numFmtId="0" fontId="11" fillId="0" borderId="56" xfId="0" applyNumberFormat="1" applyFont="1" applyFill="1" applyBorder="1" applyAlignment="1">
      <alignment horizontal="center" vertical="center" wrapText="1" shrinkToFit="1"/>
    </xf>
    <xf numFmtId="0" fontId="11" fillId="0" borderId="57" xfId="0" applyNumberFormat="1" applyFont="1" applyFill="1" applyBorder="1" applyAlignment="1">
      <alignment horizontal="center" vertical="center" wrapText="1" shrinkToFit="1"/>
    </xf>
    <xf numFmtId="0" fontId="11" fillId="0" borderId="10" xfId="0" applyNumberFormat="1" applyFont="1" applyFill="1" applyBorder="1" applyAlignment="1">
      <alignment horizontal="center" vertical="center" wrapText="1" shrinkToFit="1"/>
    </xf>
    <xf numFmtId="0" fontId="11" fillId="0" borderId="58" xfId="0" applyNumberFormat="1" applyFont="1" applyFill="1" applyBorder="1" applyAlignment="1">
      <alignment horizontal="center" vertical="center" wrapText="1" shrinkToFit="1"/>
    </xf>
    <xf numFmtId="0" fontId="11" fillId="0" borderId="37" xfId="0" applyNumberFormat="1" applyFont="1" applyFill="1" applyBorder="1" applyAlignment="1">
      <alignment horizontal="right" vertical="center" wrapText="1"/>
    </xf>
    <xf numFmtId="0" fontId="11" fillId="0" borderId="59" xfId="0" applyNumberFormat="1" applyFont="1" applyFill="1" applyBorder="1" applyAlignment="1">
      <alignment horizontal="center" vertical="center" wrapText="1" shrinkToFit="1"/>
    </xf>
    <xf numFmtId="0" fontId="11" fillId="0" borderId="37" xfId="0" applyNumberFormat="1" applyFont="1" applyFill="1" applyBorder="1" applyAlignment="1">
      <alignment horizontal="right" vertical="center"/>
    </xf>
    <xf numFmtId="0" fontId="11" fillId="0" borderId="37" xfId="0" applyNumberFormat="1" applyFont="1" applyFill="1" applyBorder="1" applyAlignment="1">
      <alignment horizontal="right" vertical="center" shrinkToFit="1"/>
    </xf>
    <xf numFmtId="0" fontId="11" fillId="0" borderId="58" xfId="0" applyNumberFormat="1" applyFont="1" applyFill="1" applyBorder="1" applyAlignment="1">
      <alignment horizontal="center" vertical="center" shrinkToFit="1"/>
    </xf>
    <xf numFmtId="0" fontId="11" fillId="0" borderId="25" xfId="0" applyNumberFormat="1" applyFont="1" applyBorder="1" applyAlignment="1">
      <alignment horizontal="center" vertical="center"/>
    </xf>
    <xf numFmtId="0" fontId="11" fillId="0" borderId="35" xfId="0" applyNumberFormat="1" applyFont="1" applyBorder="1" applyAlignment="1">
      <alignment horizontal="center" vertical="center"/>
    </xf>
    <xf numFmtId="0" fontId="11" fillId="0" borderId="60" xfId="0" applyNumberFormat="1" applyFont="1" applyFill="1" applyBorder="1" applyAlignment="1">
      <alignment horizontal="center" vertical="center"/>
    </xf>
    <xf numFmtId="0" fontId="11" fillId="0" borderId="61" xfId="0" applyNumberFormat="1" applyFont="1" applyFill="1" applyBorder="1" applyAlignment="1">
      <alignment horizontal="center" vertical="center"/>
    </xf>
    <xf numFmtId="0" fontId="11" fillId="0" borderId="36" xfId="0" applyNumberFormat="1" applyFont="1" applyBorder="1" applyAlignment="1">
      <alignment horizontal="center" vertical="center"/>
    </xf>
    <xf numFmtId="0" fontId="11" fillId="0" borderId="62" xfId="0" applyNumberFormat="1" applyFont="1" applyFill="1" applyBorder="1" applyAlignment="1">
      <alignment horizontal="center" vertical="center"/>
    </xf>
    <xf numFmtId="0" fontId="11" fillId="0" borderId="48" xfId="0" applyNumberFormat="1" applyFont="1" applyFill="1" applyBorder="1" applyAlignment="1">
      <alignment horizontal="center" vertical="center"/>
    </xf>
    <xf numFmtId="0" fontId="11" fillId="0" borderId="26" xfId="0" applyNumberFormat="1" applyFont="1" applyBorder="1" applyAlignment="1">
      <alignment horizontal="center" vertical="center"/>
    </xf>
    <xf numFmtId="0" fontId="11" fillId="0" borderId="63" xfId="0" applyNumberFormat="1" applyFont="1" applyBorder="1" applyAlignment="1">
      <alignment horizontal="center" vertical="center"/>
    </xf>
    <xf numFmtId="0" fontId="11" fillId="0" borderId="64" xfId="0" applyNumberFormat="1" applyFont="1" applyFill="1" applyBorder="1" applyAlignment="1">
      <alignment horizontal="center" vertical="center"/>
    </xf>
    <xf numFmtId="0" fontId="11" fillId="0" borderId="65" xfId="0" applyNumberFormat="1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/>
    </xf>
    <xf numFmtId="0" fontId="11" fillId="0" borderId="66" xfId="0" applyNumberFormat="1" applyFont="1" applyBorder="1" applyAlignment="1">
      <alignment horizontal="center" vertical="center" wrapText="1"/>
    </xf>
    <xf numFmtId="0" fontId="11" fillId="0" borderId="67" xfId="0" applyNumberFormat="1" applyFont="1" applyBorder="1" applyAlignment="1">
      <alignment horizontal="center" vertical="center" wrapText="1"/>
    </xf>
    <xf numFmtId="0" fontId="11" fillId="0" borderId="60" xfId="0" applyFont="1" applyBorder="1" applyAlignment="1">
      <alignment horizontal="left" vertical="center"/>
    </xf>
    <xf numFmtId="0" fontId="11" fillId="0" borderId="61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9" fillId="0" borderId="29" xfId="0" applyNumberFormat="1" applyFont="1" applyBorder="1" applyAlignment="1">
      <alignment horizontal="center" vertical="center"/>
    </xf>
    <xf numFmtId="0" fontId="9" fillId="0" borderId="25" xfId="0" applyNumberFormat="1" applyFont="1" applyBorder="1" applyAlignment="1">
      <alignment horizontal="center" vertical="center"/>
    </xf>
    <xf numFmtId="0" fontId="9" fillId="0" borderId="3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49" xfId="0" applyNumberFormat="1" applyFont="1" applyBorder="1" applyAlignment="1">
      <alignment horizontal="center" vertical="center"/>
    </xf>
    <xf numFmtId="0" fontId="9" fillId="0" borderId="21" xfId="0" applyNumberFormat="1" applyFont="1" applyBorder="1" applyAlignment="1">
      <alignment horizontal="center" vertical="center"/>
    </xf>
    <xf numFmtId="0" fontId="9" fillId="0" borderId="68" xfId="0" applyNumberFormat="1" applyFont="1" applyFill="1" applyBorder="1" applyAlignment="1">
      <alignment horizontal="center" vertical="top"/>
    </xf>
    <xf numFmtId="0" fontId="9" fillId="0" borderId="69" xfId="0" applyNumberFormat="1" applyFont="1" applyFill="1" applyBorder="1" applyAlignment="1">
      <alignment horizontal="center" vertical="top"/>
    </xf>
    <xf numFmtId="0" fontId="9" fillId="0" borderId="30" xfId="0" applyNumberFormat="1" applyFont="1" applyBorder="1" applyAlignment="1">
      <alignment horizontal="center" vertical="center" textRotation="90"/>
    </xf>
    <xf numFmtId="0" fontId="9" fillId="0" borderId="68" xfId="0" applyNumberFormat="1" applyFont="1" applyFill="1" applyBorder="1" applyAlignment="1">
      <alignment horizontal="center" vertical="center" wrapText="1"/>
    </xf>
    <xf numFmtId="0" fontId="9" fillId="0" borderId="69" xfId="0" applyNumberFormat="1" applyFont="1" applyFill="1" applyBorder="1" applyAlignment="1">
      <alignment horizontal="center" vertical="center" wrapText="1"/>
    </xf>
    <xf numFmtId="0" fontId="9" fillId="0" borderId="70" xfId="0" applyNumberFormat="1" applyFont="1" applyFill="1" applyBorder="1" applyAlignment="1">
      <alignment horizontal="center" vertical="center" wrapText="1"/>
    </xf>
    <xf numFmtId="0" fontId="9" fillId="0" borderId="21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textRotation="90" wrapText="1"/>
    </xf>
    <xf numFmtId="0" fontId="9" fillId="0" borderId="15" xfId="0" applyNumberFormat="1" applyFont="1" applyFill="1" applyBorder="1" applyAlignment="1">
      <alignment horizontal="center" vertical="center" textRotation="90" wrapText="1"/>
    </xf>
    <xf numFmtId="0" fontId="9" fillId="0" borderId="58" xfId="0" applyNumberFormat="1" applyFont="1" applyBorder="1" applyAlignment="1">
      <alignment horizontal="center" vertical="center"/>
    </xf>
    <xf numFmtId="0" fontId="9" fillId="0" borderId="48" xfId="0" applyNumberFormat="1" applyFont="1" applyFill="1" applyBorder="1" applyAlignment="1">
      <alignment horizontal="center" vertical="top"/>
    </xf>
    <xf numFmtId="0" fontId="9" fillId="0" borderId="71" xfId="0" applyNumberFormat="1" applyFont="1" applyFill="1" applyBorder="1" applyAlignment="1">
      <alignment horizontal="center" vertical="center" wrapText="1"/>
    </xf>
    <xf numFmtId="0" fontId="9" fillId="0" borderId="69" xfId="0" applyNumberFormat="1" applyFont="1" applyFill="1" applyBorder="1" applyAlignment="1">
      <alignment horizontal="center" vertical="center" textRotation="90" wrapText="1"/>
    </xf>
    <xf numFmtId="0" fontId="9" fillId="0" borderId="72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textRotation="90" wrapText="1"/>
    </xf>
    <xf numFmtId="0" fontId="9" fillId="0" borderId="73" xfId="0" applyNumberFormat="1" applyFont="1" applyFill="1" applyBorder="1" applyAlignment="1">
      <alignment horizontal="center" vertical="center" textRotation="90" wrapText="1"/>
    </xf>
    <xf numFmtId="0" fontId="11" fillId="0" borderId="32" xfId="0" applyNumberFormat="1" applyFont="1" applyFill="1" applyBorder="1" applyAlignment="1">
      <alignment horizontal="center" vertical="center" wrapText="1" shrinkToFit="1"/>
    </xf>
    <xf numFmtId="0" fontId="65" fillId="0" borderId="32" xfId="0" applyNumberFormat="1" applyFont="1" applyFill="1" applyBorder="1" applyAlignment="1">
      <alignment horizontal="center" vertical="center" wrapText="1" shrinkToFit="1"/>
    </xf>
    <xf numFmtId="0" fontId="11" fillId="0" borderId="74" xfId="0" applyNumberFormat="1" applyFont="1" applyFill="1" applyBorder="1" applyAlignment="1">
      <alignment horizontal="center" vertical="center" wrapText="1" shrinkToFit="1"/>
    </xf>
    <xf numFmtId="0" fontId="11" fillId="0" borderId="22" xfId="0" applyNumberFormat="1" applyFont="1" applyFill="1" applyBorder="1" applyAlignment="1">
      <alignment horizontal="center" vertical="center" wrapText="1" shrinkToFit="1"/>
    </xf>
    <xf numFmtId="49" fontId="11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8" fillId="0" borderId="48" xfId="0" applyFont="1" applyBorder="1" applyAlignment="1">
      <alignment horizontal="left" vertical="center"/>
    </xf>
    <xf numFmtId="0" fontId="11" fillId="0" borderId="48" xfId="0" applyFont="1" applyBorder="1" applyAlignment="1">
      <alignment horizontal="left" vertical="center"/>
    </xf>
    <xf numFmtId="0" fontId="11" fillId="0" borderId="48" xfId="0" applyFont="1" applyBorder="1" applyAlignment="1">
      <alignment horizontal="left" vertical="center"/>
    </xf>
    <xf numFmtId="0" fontId="9" fillId="0" borderId="75" xfId="0" applyNumberFormat="1" applyFont="1" applyBorder="1" applyAlignment="1">
      <alignment horizontal="center" vertical="center" textRotation="90" wrapText="1"/>
    </xf>
    <xf numFmtId="49" fontId="9" fillId="0" borderId="25" xfId="0" applyNumberFormat="1" applyFont="1" applyBorder="1" applyAlignment="1">
      <alignment horizontal="center" vertical="center" wrapText="1"/>
    </xf>
    <xf numFmtId="0" fontId="9" fillId="0" borderId="76" xfId="0" applyNumberFormat="1" applyFont="1" applyBorder="1" applyAlignment="1">
      <alignment horizontal="center" vertical="center" textRotation="90" wrapText="1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center" vertical="center" wrapText="1"/>
    </xf>
    <xf numFmtId="49" fontId="9" fillId="0" borderId="71" xfId="0" applyNumberFormat="1" applyFont="1" applyBorder="1" applyAlignment="1">
      <alignment horizontal="center" vertical="center" textRotation="90" wrapText="1"/>
    </xf>
    <xf numFmtId="49" fontId="9" fillId="0" borderId="11" xfId="0" applyNumberFormat="1" applyFont="1" applyBorder="1" applyAlignment="1">
      <alignment horizontal="center" vertical="center" textRotation="90" wrapText="1"/>
    </xf>
    <xf numFmtId="49" fontId="9" fillId="0" borderId="77" xfId="0" applyNumberFormat="1" applyFont="1" applyBorder="1" applyAlignment="1">
      <alignment horizontal="center" vertical="center" textRotation="90" wrapText="1"/>
    </xf>
    <xf numFmtId="49" fontId="9" fillId="0" borderId="15" xfId="0" applyNumberFormat="1" applyFont="1" applyBorder="1" applyAlignment="1">
      <alignment horizontal="center" vertical="center" textRotation="90" wrapText="1"/>
    </xf>
    <xf numFmtId="0" fontId="11" fillId="0" borderId="78" xfId="0" applyNumberFormat="1" applyFont="1" applyFill="1" applyBorder="1" applyAlignment="1">
      <alignment horizontal="center" vertical="center" wrapText="1" shrinkToFit="1"/>
    </xf>
    <xf numFmtId="0" fontId="11" fillId="0" borderId="38" xfId="0" applyNumberFormat="1" applyFont="1" applyFill="1" applyBorder="1" applyAlignment="1">
      <alignment horizontal="center" vertical="center" shrinkToFit="1"/>
    </xf>
    <xf numFmtId="0" fontId="11" fillId="0" borderId="27" xfId="0" applyNumberFormat="1" applyFont="1" applyFill="1" applyBorder="1" applyAlignment="1">
      <alignment horizontal="center" vertical="center" shrinkToFit="1"/>
    </xf>
    <xf numFmtId="0" fontId="11" fillId="0" borderId="75" xfId="0" applyNumberFormat="1" applyFont="1" applyFill="1" applyBorder="1" applyAlignment="1">
      <alignment horizontal="center" vertical="center" wrapText="1" shrinkToFit="1"/>
    </xf>
    <xf numFmtId="0" fontId="11" fillId="0" borderId="71" xfId="0" applyNumberFormat="1" applyFont="1" applyFill="1" applyBorder="1" applyAlignment="1">
      <alignment horizontal="center" vertical="center" shrinkToFit="1"/>
    </xf>
    <xf numFmtId="0" fontId="11" fillId="0" borderId="11" xfId="0" applyNumberFormat="1" applyFont="1" applyFill="1" applyBorder="1" applyAlignment="1">
      <alignment horizontal="center" vertical="center" shrinkToFit="1"/>
    </xf>
    <xf numFmtId="0" fontId="11" fillId="0" borderId="79" xfId="0" applyNumberFormat="1" applyFont="1" applyFill="1" applyBorder="1" applyAlignment="1">
      <alignment horizontal="center" vertical="center" wrapText="1" shrinkToFit="1"/>
    </xf>
    <xf numFmtId="0" fontId="11" fillId="0" borderId="80" xfId="0" applyNumberFormat="1" applyFont="1" applyFill="1" applyBorder="1" applyAlignment="1">
      <alignment horizontal="center" vertical="center" wrapText="1" shrinkToFit="1"/>
    </xf>
    <xf numFmtId="0" fontId="11" fillId="0" borderId="80" xfId="0" applyNumberFormat="1" applyFont="1" applyFill="1" applyBorder="1" applyAlignment="1">
      <alignment horizontal="center" vertical="center" shrinkToFit="1"/>
    </xf>
    <xf numFmtId="0" fontId="11" fillId="0" borderId="81" xfId="0" applyNumberFormat="1" applyFont="1" applyFill="1" applyBorder="1" applyAlignment="1">
      <alignment horizontal="center" vertical="center" shrinkToFit="1"/>
    </xf>
    <xf numFmtId="0" fontId="11" fillId="0" borderId="29" xfId="0" applyNumberFormat="1" applyFont="1" applyFill="1" applyBorder="1" applyAlignment="1">
      <alignment horizontal="center" vertical="center" wrapText="1" shrinkToFit="1"/>
    </xf>
    <xf numFmtId="0" fontId="11" fillId="0" borderId="56" xfId="0" applyNumberFormat="1" applyFont="1" applyFill="1" applyBorder="1" applyAlignment="1">
      <alignment horizontal="center" vertical="center" shrinkToFit="1"/>
    </xf>
    <xf numFmtId="0" fontId="11" fillId="0" borderId="43" xfId="0" applyNumberFormat="1" applyFont="1" applyFill="1" applyBorder="1" applyAlignment="1">
      <alignment horizontal="center" vertical="center"/>
    </xf>
    <xf numFmtId="0" fontId="11" fillId="0" borderId="54" xfId="0" applyNumberFormat="1" applyFont="1" applyFill="1" applyBorder="1" applyAlignment="1">
      <alignment horizontal="center" vertical="center"/>
    </xf>
    <xf numFmtId="0" fontId="11" fillId="0" borderId="27" xfId="0" applyNumberFormat="1" applyFont="1" applyFill="1" applyBorder="1" applyAlignment="1">
      <alignment horizontal="center" vertical="center"/>
    </xf>
    <xf numFmtId="0" fontId="11" fillId="0" borderId="46" xfId="0" applyNumberFormat="1" applyFont="1" applyFill="1" applyBorder="1" applyAlignment="1">
      <alignment horizontal="center" vertical="center"/>
    </xf>
    <xf numFmtId="0" fontId="11" fillId="0" borderId="57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82" xfId="0" applyNumberFormat="1" applyFont="1" applyFill="1" applyBorder="1" applyAlignment="1">
      <alignment horizontal="center" vertical="center"/>
    </xf>
    <xf numFmtId="0" fontId="11" fillId="0" borderId="83" xfId="0" applyNumberFormat="1" applyFont="1" applyFill="1" applyBorder="1" applyAlignment="1">
      <alignment horizontal="center" vertical="center"/>
    </xf>
    <xf numFmtId="0" fontId="11" fillId="0" borderId="84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49" fontId="9" fillId="0" borderId="11" xfId="0" applyNumberFormat="1" applyFont="1" applyBorder="1" applyAlignment="1">
      <alignment horizontal="center" vertical="center" textRotation="90"/>
    </xf>
    <xf numFmtId="49" fontId="9" fillId="0" borderId="15" xfId="0" applyNumberFormat="1" applyFont="1" applyBorder="1" applyAlignment="1">
      <alignment horizontal="center" vertical="center" textRotation="90"/>
    </xf>
    <xf numFmtId="0" fontId="11" fillId="0" borderId="20" xfId="0" applyNumberFormat="1" applyFont="1" applyFill="1" applyBorder="1" applyAlignment="1">
      <alignment horizontal="center" vertical="center" shrinkToFit="1"/>
    </xf>
    <xf numFmtId="0" fontId="11" fillId="0" borderId="54" xfId="0" applyNumberFormat="1" applyFont="1" applyFill="1" applyBorder="1" applyAlignment="1">
      <alignment horizontal="center" vertical="center" shrinkToFit="1"/>
    </xf>
    <xf numFmtId="0" fontId="11" fillId="0" borderId="52" xfId="0" applyNumberFormat="1" applyFont="1" applyFill="1" applyBorder="1" applyAlignment="1">
      <alignment horizontal="center" vertical="center" shrinkToFit="1"/>
    </xf>
    <xf numFmtId="0" fontId="11" fillId="0" borderId="51" xfId="0" applyNumberFormat="1" applyFont="1" applyFill="1" applyBorder="1" applyAlignment="1">
      <alignment horizontal="center" vertical="center" shrinkToFit="1"/>
    </xf>
    <xf numFmtId="0" fontId="11" fillId="0" borderId="23" xfId="0" applyNumberFormat="1" applyFont="1" applyFill="1" applyBorder="1" applyAlignment="1">
      <alignment horizontal="center" vertical="center" shrinkToFit="1"/>
    </xf>
    <xf numFmtId="0" fontId="11" fillId="0" borderId="22" xfId="0" applyNumberFormat="1" applyFont="1" applyFill="1" applyBorder="1" applyAlignment="1">
      <alignment horizontal="center" vertical="center" shrinkToFit="1"/>
    </xf>
    <xf numFmtId="0" fontId="11" fillId="0" borderId="85" xfId="0" applyNumberFormat="1" applyFont="1" applyFill="1" applyBorder="1" applyAlignment="1">
      <alignment horizontal="center" vertical="center" shrinkToFit="1"/>
    </xf>
    <xf numFmtId="0" fontId="11" fillId="0" borderId="74" xfId="0" applyNumberFormat="1" applyFont="1" applyFill="1" applyBorder="1" applyAlignment="1">
      <alignment horizontal="center" vertical="center"/>
    </xf>
    <xf numFmtId="0" fontId="11" fillId="0" borderId="86" xfId="0" applyNumberFormat="1" applyFont="1" applyFill="1" applyBorder="1" applyAlignment="1">
      <alignment horizontal="center" vertical="center"/>
    </xf>
    <xf numFmtId="0" fontId="11" fillId="0" borderId="87" xfId="0" applyNumberFormat="1" applyFont="1" applyBorder="1" applyAlignment="1">
      <alignment horizontal="center" vertical="center" wrapText="1"/>
    </xf>
    <xf numFmtId="49" fontId="11" fillId="0" borderId="66" xfId="0" applyNumberFormat="1" applyFont="1" applyBorder="1" applyAlignment="1">
      <alignment horizontal="center" vertical="center"/>
    </xf>
    <xf numFmtId="49" fontId="11" fillId="0" borderId="67" xfId="0" applyNumberFormat="1" applyFont="1" applyBorder="1" applyAlignment="1">
      <alignment horizontal="center" vertical="center"/>
    </xf>
    <xf numFmtId="0" fontId="11" fillId="0" borderId="43" xfId="0" applyFont="1" applyBorder="1" applyAlignment="1">
      <alignment horizontal="left" vertical="center"/>
    </xf>
    <xf numFmtId="49" fontId="11" fillId="0" borderId="60" xfId="0" applyNumberFormat="1" applyFont="1" applyBorder="1" applyAlignment="1">
      <alignment horizontal="center" vertical="center"/>
    </xf>
    <xf numFmtId="49" fontId="11" fillId="0" borderId="61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9" fillId="0" borderId="21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 wrapText="1"/>
    </xf>
    <xf numFmtId="0" fontId="20" fillId="0" borderId="88" xfId="0" applyFont="1" applyBorder="1" applyAlignment="1">
      <alignment horizontal="center" vertical="center"/>
    </xf>
    <xf numFmtId="0" fontId="20" fillId="0" borderId="69" xfId="0" applyFont="1" applyBorder="1" applyAlignment="1">
      <alignment horizontal="center" vertical="center"/>
    </xf>
    <xf numFmtId="0" fontId="21" fillId="0" borderId="62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49" fontId="9" fillId="0" borderId="68" xfId="0" applyNumberFormat="1" applyFont="1" applyBorder="1" applyAlignment="1">
      <alignment horizontal="center" vertical="center" textRotation="90" wrapText="1"/>
    </xf>
    <xf numFmtId="0" fontId="9" fillId="0" borderId="42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49" fontId="9" fillId="0" borderId="73" xfId="0" applyNumberFormat="1" applyFont="1" applyBorder="1" applyAlignment="1">
      <alignment horizontal="center" vertical="center" textRotation="90" wrapText="1"/>
    </xf>
    <xf numFmtId="0" fontId="9" fillId="0" borderId="60" xfId="0" applyFont="1" applyBorder="1" applyAlignment="1">
      <alignment horizontal="center" vertical="top" wrapText="1"/>
    </xf>
    <xf numFmtId="0" fontId="9" fillId="0" borderId="61" xfId="0" applyFont="1" applyBorder="1" applyAlignment="1">
      <alignment horizontal="center" vertical="top" wrapText="1"/>
    </xf>
    <xf numFmtId="0" fontId="9" fillId="0" borderId="51" xfId="0" applyFont="1" applyBorder="1" applyAlignment="1">
      <alignment horizontal="center" vertical="center" textRotation="90" wrapText="1"/>
    </xf>
    <xf numFmtId="0" fontId="9" fillId="0" borderId="33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53" xfId="0" applyFont="1" applyBorder="1" applyAlignment="1">
      <alignment horizontal="center" vertical="center" textRotation="90" wrapText="1"/>
    </xf>
    <xf numFmtId="0" fontId="9" fillId="0" borderId="11" xfId="0" applyFont="1" applyFill="1" applyBorder="1" applyAlignment="1">
      <alignment horizontal="center" vertical="center" textRotation="90" wrapText="1"/>
    </xf>
    <xf numFmtId="180" fontId="11" fillId="0" borderId="54" xfId="0" applyNumberFormat="1" applyFont="1" applyFill="1" applyBorder="1" applyAlignment="1">
      <alignment horizontal="center" vertical="center" shrinkToFit="1"/>
    </xf>
    <xf numFmtId="180" fontId="11" fillId="0" borderId="27" xfId="0" applyNumberFormat="1" applyFont="1" applyFill="1" applyBorder="1" applyAlignment="1">
      <alignment horizontal="center" vertical="center" shrinkToFit="1"/>
    </xf>
    <xf numFmtId="0" fontId="11" fillId="0" borderId="18" xfId="0" applyNumberFormat="1" applyFont="1" applyFill="1" applyBorder="1" applyAlignment="1">
      <alignment horizontal="center" vertical="center" shrinkToFit="1"/>
    </xf>
    <xf numFmtId="0" fontId="11" fillId="0" borderId="89" xfId="0" applyNumberFormat="1" applyFont="1" applyFill="1" applyBorder="1" applyAlignment="1">
      <alignment horizontal="center" vertical="center" shrinkToFit="1"/>
    </xf>
    <xf numFmtId="49" fontId="11" fillId="0" borderId="90" xfId="0" applyNumberFormat="1" applyFont="1" applyBorder="1" applyAlignment="1">
      <alignment horizontal="center" vertical="center"/>
    </xf>
    <xf numFmtId="49" fontId="11" fillId="0" borderId="91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horizontal="center" vertical="center" textRotation="90" wrapText="1"/>
    </xf>
    <xf numFmtId="0" fontId="9" fillId="0" borderId="11" xfId="0" applyFont="1" applyFill="1" applyBorder="1" applyAlignment="1">
      <alignment horizontal="center" vertical="center" textRotation="90" wrapText="1"/>
    </xf>
    <xf numFmtId="0" fontId="11" fillId="0" borderId="32" xfId="0" applyNumberFormat="1" applyFont="1" applyFill="1" applyBorder="1" applyAlignment="1">
      <alignment horizontal="center" vertical="center" shrinkToFit="1"/>
    </xf>
    <xf numFmtId="1" fontId="11" fillId="0" borderId="54" xfId="0" applyNumberFormat="1" applyFont="1" applyFill="1" applyBorder="1" applyAlignment="1">
      <alignment horizontal="center" vertical="center"/>
    </xf>
    <xf numFmtId="180" fontId="11" fillId="0" borderId="27" xfId="0" applyNumberFormat="1" applyFont="1" applyFill="1" applyBorder="1" applyAlignment="1">
      <alignment horizontal="center" vertical="center"/>
    </xf>
    <xf numFmtId="180" fontId="11" fillId="0" borderId="32" xfId="0" applyNumberFormat="1" applyFont="1" applyFill="1" applyBorder="1" applyAlignment="1">
      <alignment horizontal="center" vertical="center" shrinkToFit="1"/>
    </xf>
    <xf numFmtId="0" fontId="11" fillId="0" borderId="51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0" fontId="14" fillId="0" borderId="92" xfId="0" applyNumberFormat="1" applyFont="1" applyFill="1" applyBorder="1" applyAlignment="1">
      <alignment horizontal="center" vertical="center" wrapText="1"/>
    </xf>
    <xf numFmtId="0" fontId="14" fillId="0" borderId="93" xfId="0" applyNumberFormat="1" applyFont="1" applyFill="1" applyBorder="1" applyAlignment="1">
      <alignment horizontal="center" vertical="center" wrapText="1"/>
    </xf>
    <xf numFmtId="0" fontId="9" fillId="0" borderId="21" xfId="0" applyFont="1" applyBorder="1" applyAlignment="1">
      <alignment/>
    </xf>
    <xf numFmtId="0" fontId="9" fillId="0" borderId="48" xfId="0" applyFont="1" applyBorder="1" applyAlignment="1">
      <alignment/>
    </xf>
    <xf numFmtId="0" fontId="22" fillId="0" borderId="0" xfId="0" applyFont="1" applyBorder="1" applyAlignment="1">
      <alignment horizontal="center" vertical="center" wrapText="1"/>
    </xf>
    <xf numFmtId="0" fontId="20" fillId="0" borderId="94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top" wrapText="1"/>
    </xf>
    <xf numFmtId="0" fontId="9" fillId="0" borderId="46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 textRotation="90" wrapText="1"/>
    </xf>
    <xf numFmtId="0" fontId="9" fillId="0" borderId="59" xfId="0" applyNumberFormat="1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 wrapText="1"/>
    </xf>
    <xf numFmtId="0" fontId="25" fillId="0" borderId="0" xfId="0" applyFont="1" applyBorder="1" applyAlignment="1">
      <alignment vertical="top"/>
    </xf>
    <xf numFmtId="0" fontId="11" fillId="0" borderId="20" xfId="0" applyNumberFormat="1" applyFont="1" applyFill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0" fontId="11" fillId="0" borderId="37" xfId="0" applyFont="1" applyFill="1" applyBorder="1" applyAlignment="1">
      <alignment horizontal="center" vertical="center" wrapText="1"/>
    </xf>
    <xf numFmtId="0" fontId="14" fillId="0" borderId="95" xfId="0" applyNumberFormat="1" applyFont="1" applyFill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11" fillId="0" borderId="37" xfId="0" applyFont="1" applyBorder="1" applyAlignment="1">
      <alignment horizontal="center" vertical="center" wrapText="1" shrinkToFit="1"/>
    </xf>
    <xf numFmtId="0" fontId="21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textRotation="90" wrapText="1"/>
    </xf>
    <xf numFmtId="0" fontId="4" fillId="0" borderId="0" xfId="0" applyFont="1" applyBorder="1" applyAlignment="1">
      <alignment vertical="center"/>
    </xf>
    <xf numFmtId="49" fontId="11" fillId="0" borderId="73" xfId="0" applyNumberFormat="1" applyFont="1" applyBorder="1" applyAlignment="1">
      <alignment horizontal="center" vertical="center" wrapText="1"/>
    </xf>
    <xf numFmtId="49" fontId="11" fillId="0" borderId="9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 vertical="center" wrapText="1"/>
    </xf>
    <xf numFmtId="49" fontId="11" fillId="0" borderId="97" xfId="0" applyNumberFormat="1" applyFont="1" applyBorder="1" applyAlignment="1">
      <alignment horizontal="center" vertical="center" wrapText="1"/>
    </xf>
    <xf numFmtId="49" fontId="11" fillId="0" borderId="98" xfId="0" applyNumberFormat="1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0" fontId="14" fillId="0" borderId="81" xfId="0" applyFont="1" applyBorder="1" applyAlignment="1">
      <alignment/>
    </xf>
    <xf numFmtId="0" fontId="9" fillId="0" borderId="0" xfId="0" applyFont="1" applyBorder="1" applyAlignment="1">
      <alignment vertical="top"/>
    </xf>
    <xf numFmtId="0" fontId="21" fillId="0" borderId="0" xfId="0" applyFont="1" applyBorder="1" applyAlignment="1">
      <alignment vertical="top"/>
    </xf>
    <xf numFmtId="49" fontId="14" fillId="0" borderId="72" xfId="0" applyNumberFormat="1" applyFont="1" applyBorder="1" applyAlignment="1">
      <alignment horizontal="center" vertical="justify" wrapText="1"/>
    </xf>
    <xf numFmtId="49" fontId="14" fillId="0" borderId="12" xfId="0" applyNumberFormat="1" applyFont="1" applyBorder="1" applyAlignment="1">
      <alignment horizontal="center" vertical="justify" wrapText="1"/>
    </xf>
    <xf numFmtId="49" fontId="11" fillId="0" borderId="44" xfId="0" applyNumberFormat="1" applyFont="1" applyBorder="1" applyAlignment="1">
      <alignment horizontal="center" vertical="center" wrapText="1"/>
    </xf>
    <xf numFmtId="49" fontId="11" fillId="0" borderId="99" xfId="0" applyNumberFormat="1" applyFont="1" applyBorder="1" applyAlignment="1">
      <alignment horizontal="center" vertical="center" wrapText="1"/>
    </xf>
    <xf numFmtId="49" fontId="11" fillId="0" borderId="10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justify" wrapText="1"/>
    </xf>
    <xf numFmtId="49" fontId="14" fillId="0" borderId="70" xfId="0" applyNumberFormat="1" applyFont="1" applyBorder="1" applyAlignment="1">
      <alignment horizontal="center" vertical="justify" wrapText="1"/>
    </xf>
    <xf numFmtId="0" fontId="11" fillId="0" borderId="48" xfId="0" applyFont="1" applyBorder="1" applyAlignment="1">
      <alignment horizontal="center" vertical="center"/>
    </xf>
    <xf numFmtId="49" fontId="11" fillId="0" borderId="101" xfId="0" applyNumberFormat="1" applyFont="1" applyBorder="1" applyAlignment="1">
      <alignment horizontal="center" vertical="center" wrapText="1"/>
    </xf>
    <xf numFmtId="49" fontId="11" fillId="0" borderId="102" xfId="0" applyNumberFormat="1" applyFont="1" applyBorder="1" applyAlignment="1">
      <alignment horizontal="center" vertical="center" wrapText="1"/>
    </xf>
    <xf numFmtId="49" fontId="11" fillId="0" borderId="44" xfId="0" applyNumberFormat="1" applyFont="1" applyBorder="1" applyAlignment="1">
      <alignment horizontal="center" vertical="center" wrapText="1"/>
    </xf>
    <xf numFmtId="49" fontId="11" fillId="0" borderId="103" xfId="0" applyNumberFormat="1" applyFont="1" applyBorder="1" applyAlignment="1">
      <alignment horizontal="center" vertical="center" wrapText="1"/>
    </xf>
    <xf numFmtId="49" fontId="11" fillId="0" borderId="104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 vertical="center" wrapText="1"/>
    </xf>
    <xf numFmtId="49" fontId="11" fillId="0" borderId="99" xfId="0" applyNumberFormat="1" applyFont="1" applyBorder="1" applyAlignment="1">
      <alignment horizontal="center" vertical="center" wrapText="1"/>
    </xf>
    <xf numFmtId="0" fontId="18" fillId="0" borderId="29" xfId="0" applyFont="1" applyFill="1" applyBorder="1" applyAlignment="1">
      <alignment vertical="center" wrapText="1"/>
    </xf>
    <xf numFmtId="0" fontId="18" fillId="0" borderId="25" xfId="0" applyFont="1" applyFill="1" applyBorder="1" applyAlignment="1">
      <alignment vertical="center" wrapText="1"/>
    </xf>
    <xf numFmtId="0" fontId="18" fillId="0" borderId="3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42" xfId="0" applyFont="1" applyFill="1" applyBorder="1" applyAlignment="1">
      <alignment vertical="center" wrapText="1"/>
    </xf>
    <xf numFmtId="0" fontId="18" fillId="0" borderId="26" xfId="0" applyFont="1" applyFill="1" applyBorder="1" applyAlignment="1">
      <alignment vertical="center" wrapText="1"/>
    </xf>
    <xf numFmtId="49" fontId="11" fillId="0" borderId="40" xfId="0" applyNumberFormat="1" applyFont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left" vertical="center" wrapText="1"/>
    </xf>
    <xf numFmtId="0" fontId="18" fillId="0" borderId="25" xfId="0" applyFont="1" applyFill="1" applyBorder="1" applyAlignment="1">
      <alignment horizontal="left" vertical="center" wrapText="1"/>
    </xf>
    <xf numFmtId="0" fontId="18" fillId="0" borderId="35" xfId="0" applyFont="1" applyFill="1" applyBorder="1" applyAlignment="1">
      <alignment horizontal="left" vertical="center" wrapText="1"/>
    </xf>
    <xf numFmtId="49" fontId="11" fillId="0" borderId="102" xfId="0" applyNumberFormat="1" applyFont="1" applyBorder="1" applyAlignment="1">
      <alignment horizontal="center" vertical="center" wrapText="1"/>
    </xf>
    <xf numFmtId="0" fontId="18" fillId="0" borderId="68" xfId="0" applyFont="1" applyFill="1" applyBorder="1" applyAlignment="1">
      <alignment horizontal="left" vertical="center" wrapText="1"/>
    </xf>
    <xf numFmtId="0" fontId="18" fillId="0" borderId="69" xfId="0" applyFont="1" applyFill="1" applyBorder="1" applyAlignment="1">
      <alignment horizontal="left" vertical="center" wrapText="1"/>
    </xf>
    <xf numFmtId="49" fontId="11" fillId="0" borderId="104" xfId="0" applyNumberFormat="1" applyFont="1" applyBorder="1" applyAlignment="1">
      <alignment horizontal="center" vertical="center" wrapText="1"/>
    </xf>
    <xf numFmtId="0" fontId="18" fillId="0" borderId="70" xfId="0" applyFont="1" applyFill="1" applyBorder="1" applyAlignment="1">
      <alignment horizontal="left" vertical="center" wrapText="1"/>
    </xf>
    <xf numFmtId="0" fontId="18" fillId="0" borderId="21" xfId="0" applyFont="1" applyFill="1" applyBorder="1" applyAlignment="1">
      <alignment horizontal="left" vertical="center" wrapText="1"/>
    </xf>
    <xf numFmtId="0" fontId="18" fillId="0" borderId="63" xfId="0" applyFont="1" applyFill="1" applyBorder="1" applyAlignment="1">
      <alignment vertical="center" wrapText="1"/>
    </xf>
    <xf numFmtId="49" fontId="11" fillId="0" borderId="105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justify" wrapText="1"/>
    </xf>
    <xf numFmtId="0" fontId="11" fillId="0" borderId="14" xfId="0" applyFont="1" applyBorder="1" applyAlignment="1">
      <alignment horizontal="center" vertical="justify" wrapText="1"/>
    </xf>
    <xf numFmtId="0" fontId="14" fillId="0" borderId="0" xfId="0" applyFont="1" applyBorder="1" applyAlignment="1">
      <alignment horizontal="center" vertical="justify" wrapText="1"/>
    </xf>
    <xf numFmtId="0" fontId="14" fillId="0" borderId="0" xfId="0" applyFont="1" applyBorder="1" applyAlignment="1">
      <alignment vertical="justify"/>
    </xf>
    <xf numFmtId="0" fontId="11" fillId="0" borderId="0" xfId="0" applyFont="1" applyBorder="1" applyAlignment="1">
      <alignment/>
    </xf>
    <xf numFmtId="0" fontId="11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49" fontId="14" fillId="0" borderId="0" xfId="0" applyNumberFormat="1" applyFont="1" applyBorder="1" applyAlignment="1" applyProtection="1">
      <alignment horizontal="center" vertical="justify"/>
      <protection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left" vertical="top" wrapText="1"/>
    </xf>
    <xf numFmtId="0" fontId="25" fillId="0" borderId="0" xfId="0" applyNumberFormat="1" applyFont="1" applyBorder="1" applyAlignment="1">
      <alignment vertical="top"/>
    </xf>
    <xf numFmtId="0" fontId="25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11" fillId="0" borderId="104" xfId="0" applyNumberFormat="1" applyFont="1" applyBorder="1" applyAlignment="1">
      <alignment horizontal="center" vertical="center" wrapText="1"/>
    </xf>
    <xf numFmtId="0" fontId="11" fillId="0" borderId="99" xfId="0" applyNumberFormat="1" applyFont="1" applyBorder="1" applyAlignment="1">
      <alignment horizontal="center" vertical="center" wrapText="1"/>
    </xf>
    <xf numFmtId="0" fontId="11" fillId="0" borderId="106" xfId="0" applyFont="1" applyBorder="1" applyAlignment="1">
      <alignment horizontal="center" vertical="center" wrapText="1"/>
    </xf>
    <xf numFmtId="0" fontId="11" fillId="0" borderId="107" xfId="0" applyFont="1" applyBorder="1" applyAlignment="1">
      <alignment horizontal="center" vertical="center" wrapText="1"/>
    </xf>
    <xf numFmtId="0" fontId="11" fillId="0" borderId="107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68" xfId="0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73" xfId="0" applyFont="1" applyBorder="1" applyAlignment="1">
      <alignment horizontal="center" vertical="center" wrapText="1"/>
    </xf>
    <xf numFmtId="0" fontId="11" fillId="0" borderId="15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70" xfId="0" applyFont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 wrapText="1"/>
    </xf>
    <xf numFmtId="0" fontId="11" fillId="0" borderId="108" xfId="0" applyFont="1" applyBorder="1" applyAlignment="1">
      <alignment horizontal="center" vertical="center" wrapText="1"/>
    </xf>
    <xf numFmtId="49" fontId="11" fillId="0" borderId="109" xfId="0" applyNumberFormat="1" applyFont="1" applyBorder="1" applyAlignment="1">
      <alignment horizontal="center" vertical="center" wrapText="1"/>
    </xf>
    <xf numFmtId="0" fontId="11" fillId="0" borderId="108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 wrapText="1"/>
    </xf>
    <xf numFmtId="0" fontId="11" fillId="0" borderId="110" xfId="0" applyFont="1" applyBorder="1" applyAlignment="1">
      <alignment horizontal="center" vertical="center" wrapText="1"/>
    </xf>
    <xf numFmtId="0" fontId="11" fillId="0" borderId="99" xfId="0" applyFont="1" applyBorder="1" applyAlignment="1">
      <alignment horizontal="center" vertical="center" wrapText="1"/>
    </xf>
    <xf numFmtId="0" fontId="11" fillId="0" borderId="110" xfId="0" applyFont="1" applyBorder="1" applyAlignment="1">
      <alignment horizontal="center" vertical="center"/>
    </xf>
    <xf numFmtId="0" fontId="11" fillId="0" borderId="99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justify" wrapText="1"/>
    </xf>
    <xf numFmtId="49" fontId="11" fillId="0" borderId="111" xfId="0" applyNumberFormat="1" applyFont="1" applyBorder="1" applyAlignment="1">
      <alignment horizontal="center" vertical="center"/>
    </xf>
    <xf numFmtId="0" fontId="11" fillId="0" borderId="112" xfId="0" applyFont="1" applyBorder="1" applyAlignment="1">
      <alignment horizontal="center" vertical="center"/>
    </xf>
    <xf numFmtId="0" fontId="14" fillId="0" borderId="0" xfId="0" applyNumberFormat="1" applyFont="1" applyBorder="1" applyAlignment="1">
      <alignment/>
    </xf>
    <xf numFmtId="49" fontId="14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11" fillId="0" borderId="0" xfId="0" applyNumberFormat="1" applyFont="1" applyFill="1" applyBorder="1" applyAlignment="1" applyProtection="1">
      <alignment horizontal="left" vertical="justify"/>
      <protection/>
    </xf>
    <xf numFmtId="0" fontId="11" fillId="0" borderId="0" xfId="0" applyNumberFormat="1" applyFont="1" applyFill="1" applyBorder="1" applyAlignment="1" applyProtection="1">
      <alignment horizontal="center" vertical="justify"/>
      <protection/>
    </xf>
    <xf numFmtId="0" fontId="18" fillId="0" borderId="0" xfId="0" applyFont="1" applyFill="1" applyAlignment="1">
      <alignment horizontal="center" vertical="justify"/>
    </xf>
    <xf numFmtId="0" fontId="11" fillId="0" borderId="21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horizontal="center" vertical="justify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 applyProtection="1">
      <alignment horizontal="left" vertical="justify"/>
      <protection/>
    </xf>
    <xf numFmtId="49" fontId="11" fillId="0" borderId="0" xfId="0" applyNumberFormat="1" applyFont="1" applyBorder="1" applyAlignment="1" applyProtection="1">
      <alignment horizontal="center" vertical="justify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>
      <alignment/>
    </xf>
    <xf numFmtId="0" fontId="21" fillId="0" borderId="0" xfId="0" applyFont="1" applyBorder="1" applyAlignment="1" applyProtection="1">
      <alignment horizontal="left" vertical="top"/>
      <protection/>
    </xf>
    <xf numFmtId="0" fontId="21" fillId="0" borderId="0" xfId="0" applyFont="1" applyBorder="1" applyAlignment="1" applyProtection="1">
      <alignment vertical="top"/>
      <protection/>
    </xf>
    <xf numFmtId="0" fontId="25" fillId="0" borderId="0" xfId="0" applyFont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11" fillId="0" borderId="0" xfId="0" applyNumberFormat="1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justify" wrapText="1"/>
    </xf>
    <xf numFmtId="49" fontId="11" fillId="0" borderId="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49" fontId="27" fillId="0" borderId="0" xfId="0" applyNumberFormat="1" applyFont="1" applyBorder="1" applyAlignment="1">
      <alignment horizontal="left" vertical="justify"/>
    </xf>
    <xf numFmtId="0" fontId="18" fillId="0" borderId="21" xfId="0" applyFont="1" applyFill="1" applyBorder="1" applyAlignment="1">
      <alignment horizontal="center"/>
    </xf>
    <xf numFmtId="0" fontId="14" fillId="0" borderId="0" xfId="0" applyNumberFormat="1" applyFont="1" applyFill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right"/>
      <protection/>
    </xf>
    <xf numFmtId="0" fontId="28" fillId="0" borderId="0" xfId="0" applyFont="1" applyAlignment="1">
      <alignment vertical="center"/>
    </xf>
    <xf numFmtId="0" fontId="25" fillId="0" borderId="0" xfId="0" applyFont="1" applyAlignment="1">
      <alignment/>
    </xf>
    <xf numFmtId="49" fontId="25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left"/>
    </xf>
    <xf numFmtId="49" fontId="14" fillId="0" borderId="0" xfId="0" applyNumberFormat="1" applyFont="1" applyBorder="1" applyAlignment="1">
      <alignment horizontal="left"/>
    </xf>
    <xf numFmtId="0" fontId="11" fillId="0" borderId="48" xfId="0" applyFont="1" applyBorder="1" applyAlignment="1">
      <alignment vertical="center"/>
    </xf>
    <xf numFmtId="0" fontId="21" fillId="0" borderId="0" xfId="0" applyFont="1" applyAlignment="1">
      <alignment vertical="top"/>
    </xf>
    <xf numFmtId="0" fontId="14" fillId="0" borderId="0" xfId="0" applyFont="1" applyBorder="1" applyAlignment="1">
      <alignment/>
    </xf>
    <xf numFmtId="49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49" fontId="11" fillId="0" borderId="0" xfId="0" applyNumberFormat="1" applyFont="1" applyBorder="1" applyAlignment="1" applyProtection="1">
      <alignment horizontal="left" vertical="justify"/>
      <protection/>
    </xf>
    <xf numFmtId="49" fontId="21" fillId="0" borderId="0" xfId="0" applyNumberFormat="1" applyFont="1" applyBorder="1" applyAlignment="1" applyProtection="1">
      <alignment horizontal="left" vertical="top" wrapText="1"/>
      <protection/>
    </xf>
    <xf numFmtId="0" fontId="21" fillId="0" borderId="0" xfId="0" applyFont="1" applyBorder="1" applyAlignment="1" applyProtection="1">
      <alignment horizontal="center" vertical="top"/>
      <protection/>
    </xf>
    <xf numFmtId="0" fontId="19" fillId="0" borderId="0" xfId="0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left" vertical="justify"/>
    </xf>
    <xf numFmtId="0" fontId="11" fillId="0" borderId="39" xfId="0" applyFont="1" applyBorder="1" applyAlignment="1">
      <alignment horizontal="center" vertical="center"/>
    </xf>
  </cellXfs>
  <cellStyles count="49">
    <cellStyle name="Normal" xfId="0"/>
    <cellStyle name="60% - Accent6" xfId="15"/>
    <cellStyle name="40% - Accent6" xfId="16"/>
    <cellStyle name="60% - Accent5" xfId="17"/>
    <cellStyle name="Accent6" xfId="18"/>
    <cellStyle name="40% - Accent5" xfId="19"/>
    <cellStyle name="20% - Accent5" xfId="20"/>
    <cellStyle name="60% - Accent4" xfId="21"/>
    <cellStyle name="Accent5" xfId="22"/>
    <cellStyle name="40% - Accent4" xfId="23"/>
    <cellStyle name="Accent4" xfId="24"/>
    <cellStyle name="Linked Cell" xfId="25"/>
    <cellStyle name="40% - Accent3" xfId="26"/>
    <cellStyle name="60% - Accent2" xfId="27"/>
    <cellStyle name="Accent3" xfId="28"/>
    <cellStyle name="40% - Accent2" xfId="29"/>
    <cellStyle name="20% - Accent2" xfId="30"/>
    <cellStyle name="Accent2" xfId="31"/>
    <cellStyle name="40% - Accent1" xfId="32"/>
    <cellStyle name="20% - Accent1" xfId="33"/>
    <cellStyle name="Accent1" xfId="34"/>
    <cellStyle name="Neutral" xfId="35"/>
    <cellStyle name="60% - Accent1" xfId="36"/>
    <cellStyle name="Bad" xfId="37"/>
    <cellStyle name="20% - Accent4" xfId="38"/>
    <cellStyle name="Total" xfId="39"/>
    <cellStyle name="Output" xfId="40"/>
    <cellStyle name="Currency" xfId="41"/>
    <cellStyle name="20% - Accent3" xfId="42"/>
    <cellStyle name="Note" xfId="43"/>
    <cellStyle name="Input" xfId="44"/>
    <cellStyle name="Heading 4" xfId="45"/>
    <cellStyle name="Calculation" xfId="46"/>
    <cellStyle name="Good" xfId="47"/>
    <cellStyle name="Heading 3" xfId="48"/>
    <cellStyle name="CExplanatory Text" xfId="49"/>
    <cellStyle name="Heading 1" xfId="50"/>
    <cellStyle name="Comma [0]" xfId="51"/>
    <cellStyle name="20% - Accent6" xfId="52"/>
    <cellStyle name="Title" xfId="53"/>
    <cellStyle name="Currency [0]" xfId="54"/>
    <cellStyle name="Warning Text" xfId="55"/>
    <cellStyle name="Followed Hyperlink" xfId="56"/>
    <cellStyle name="Heading 2" xfId="57"/>
    <cellStyle name="Comma" xfId="58"/>
    <cellStyle name="Check Cell" xfId="59"/>
    <cellStyle name="60% - Accent3" xfId="60"/>
    <cellStyle name="Percent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0</xdr:col>
      <xdr:colOff>885825</xdr:colOff>
      <xdr:row>0</xdr:row>
      <xdr:rowOff>828675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7905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2"/>
  <sheetViews>
    <sheetView tabSelected="1" zoomScale="35" zoomScaleNormal="35" workbookViewId="0" topLeftCell="AI1">
      <selection activeCell="BF7" sqref="BF7"/>
    </sheetView>
  </sheetViews>
  <sheetFormatPr defaultColWidth="10.125" defaultRowHeight="12.75"/>
  <cols>
    <col min="1" max="1" width="34.375" style="11" customWidth="1"/>
    <col min="2" max="2" width="14.375" style="11" customWidth="1"/>
    <col min="3" max="19" width="6.25390625" style="11" hidden="1" customWidth="1"/>
    <col min="20" max="20" width="59.25390625" style="11" customWidth="1"/>
    <col min="21" max="21" width="46.875" style="12" customWidth="1"/>
    <col min="22" max="22" width="85.375" style="13" customWidth="1"/>
    <col min="23" max="23" width="23.375" style="14" customWidth="1"/>
    <col min="24" max="24" width="27.625" style="15" customWidth="1"/>
    <col min="25" max="25" width="24.875" style="15" customWidth="1"/>
    <col min="26" max="26" width="19.375" style="15" customWidth="1"/>
    <col min="27" max="27" width="18.75390625" style="15" customWidth="1"/>
    <col min="28" max="28" width="16.75390625" style="15" customWidth="1"/>
    <col min="29" max="29" width="23.125" style="15" customWidth="1"/>
    <col min="30" max="30" width="15.625" style="16" customWidth="1"/>
    <col min="31" max="31" width="22.75390625" style="16" customWidth="1"/>
    <col min="32" max="32" width="23.125" style="16" customWidth="1"/>
    <col min="33" max="33" width="22.00390625" style="16" customWidth="1"/>
    <col min="34" max="34" width="20.125" style="16" customWidth="1"/>
    <col min="35" max="35" width="18.25390625" style="16" customWidth="1"/>
    <col min="36" max="36" width="25.00390625" style="16" customWidth="1"/>
    <col min="37" max="37" width="25.375" style="16" customWidth="1"/>
    <col min="38" max="38" width="18.875" style="16" customWidth="1"/>
    <col min="39" max="39" width="25.625" style="16" customWidth="1"/>
    <col min="40" max="40" width="21.875" style="16" customWidth="1"/>
    <col min="41" max="41" width="20.125" style="16" customWidth="1"/>
    <col min="42" max="42" width="14.25390625" style="11" customWidth="1"/>
    <col min="43" max="43" width="11.875" style="11" customWidth="1"/>
    <col min="44" max="44" width="11.25390625" style="11" customWidth="1"/>
    <col min="45" max="46" width="12.625" style="11" customWidth="1"/>
    <col min="47" max="47" width="13.125" style="11" customWidth="1"/>
    <col min="48" max="49" width="12.625" style="11" customWidth="1"/>
    <col min="50" max="50" width="22.25390625" style="11" customWidth="1"/>
    <col min="51" max="51" width="20.00390625" style="11" customWidth="1"/>
    <col min="52" max="52" width="17.375" style="11" customWidth="1"/>
    <col min="53" max="53" width="18.875" style="11" customWidth="1"/>
    <col min="54" max="54" width="16.875" style="11" customWidth="1"/>
    <col min="55" max="55" width="18.75390625" style="11" customWidth="1"/>
    <col min="56" max="56" width="17.375" style="11" customWidth="1"/>
    <col min="57" max="57" width="17.25390625" style="11" customWidth="1"/>
    <col min="58" max="59" width="10.125" style="11" customWidth="1"/>
    <col min="60" max="60" width="1.12109375" style="11" customWidth="1"/>
    <col min="61" max="16384" width="10.125" style="11" customWidth="1"/>
  </cols>
  <sheetData>
    <row r="1" spans="1:57" ht="105" customHeight="1">
      <c r="A1" s="17"/>
      <c r="B1" s="18" t="s">
        <v>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7"/>
      <c r="BC1" s="17"/>
      <c r="BD1" s="17"/>
      <c r="BE1" s="24"/>
    </row>
    <row r="2" spans="1:57" ht="12.75" customHeight="1">
      <c r="A2" s="19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9"/>
      <c r="BC2" s="19"/>
      <c r="BD2" s="19"/>
      <c r="BE2" s="22"/>
    </row>
    <row r="3" spans="1:57" ht="127.5" customHeight="1">
      <c r="A3" s="19"/>
      <c r="B3" s="20" t="s">
        <v>1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19"/>
      <c r="BC3" s="19"/>
      <c r="BD3" s="19"/>
      <c r="BE3" s="22"/>
    </row>
    <row r="4" spans="1:57" ht="48.75" customHeight="1">
      <c r="A4" s="19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77" t="s">
        <v>2</v>
      </c>
      <c r="U4" s="77"/>
      <c r="V4" s="94"/>
      <c r="W4" s="95"/>
      <c r="X4" s="96"/>
      <c r="Y4" s="96"/>
      <c r="Z4" s="96"/>
      <c r="AA4" s="96"/>
      <c r="AB4" s="152" t="s">
        <v>3</v>
      </c>
      <c r="AC4" s="152"/>
      <c r="AD4" s="152"/>
      <c r="AE4" s="152"/>
      <c r="AF4" s="152"/>
      <c r="AG4" s="152"/>
      <c r="AH4" s="152"/>
      <c r="AI4" s="96"/>
      <c r="AJ4" s="96"/>
      <c r="AK4" s="96"/>
      <c r="AL4" s="96"/>
      <c r="AM4" s="96"/>
      <c r="AN4" s="96"/>
      <c r="AO4" s="96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19"/>
      <c r="BC4" s="19"/>
      <c r="BD4" s="19"/>
      <c r="BE4" s="22"/>
    </row>
    <row r="5" spans="1:57" ht="123.7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78" t="s">
        <v>4</v>
      </c>
      <c r="U5" s="78"/>
      <c r="V5" s="78"/>
      <c r="W5" s="97"/>
      <c r="X5" s="96"/>
      <c r="Y5" s="96"/>
      <c r="Z5" s="96"/>
      <c r="AA5" s="96"/>
      <c r="AB5" s="152" t="s">
        <v>5</v>
      </c>
      <c r="AC5" s="152"/>
      <c r="AD5" s="152"/>
      <c r="AE5" s="152"/>
      <c r="AF5" s="152"/>
      <c r="AG5" s="152"/>
      <c r="AH5" s="152"/>
      <c r="AI5" s="96"/>
      <c r="AJ5" s="96"/>
      <c r="AK5" s="96"/>
      <c r="AL5" s="96"/>
      <c r="AM5" s="96"/>
      <c r="AN5" s="96"/>
      <c r="AO5" s="96"/>
      <c r="AP5" s="96"/>
      <c r="AQ5" s="96"/>
      <c r="AR5" s="249"/>
      <c r="AS5" s="95"/>
      <c r="AT5" s="95"/>
      <c r="AU5" s="284" t="s">
        <v>6</v>
      </c>
      <c r="AV5" s="285"/>
      <c r="AW5" s="290"/>
      <c r="AX5" s="290"/>
      <c r="AY5" s="290"/>
      <c r="AZ5" s="311" t="s">
        <v>7</v>
      </c>
      <c r="BA5" s="311"/>
      <c r="BB5" s="311"/>
      <c r="BC5" s="311"/>
      <c r="BD5" s="311"/>
      <c r="BE5" s="350"/>
    </row>
    <row r="6" spans="1:57" ht="114.7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98"/>
      <c r="V6" s="99"/>
      <c r="W6" s="100" t="s">
        <v>8</v>
      </c>
      <c r="X6" s="100"/>
      <c r="Y6" s="100"/>
      <c r="Z6" s="100"/>
      <c r="AA6" s="100"/>
      <c r="AB6" s="100"/>
      <c r="AC6" s="176" t="s">
        <v>9</v>
      </c>
      <c r="AD6" s="177" t="s">
        <v>10</v>
      </c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177"/>
      <c r="AP6" s="177"/>
      <c r="AQ6" s="177"/>
      <c r="AR6" s="177"/>
      <c r="AS6" s="177"/>
      <c r="AT6" s="286"/>
      <c r="AU6" s="287" t="s">
        <v>11</v>
      </c>
      <c r="AV6" s="288"/>
      <c r="AW6" s="288"/>
      <c r="AX6" s="288"/>
      <c r="AY6" s="290"/>
      <c r="AZ6" s="312" t="s">
        <v>12</v>
      </c>
      <c r="BA6" s="312"/>
      <c r="BB6" s="312"/>
      <c r="BC6" s="312"/>
      <c r="BD6" s="337"/>
      <c r="BE6" s="350"/>
    </row>
    <row r="7" spans="1:57" ht="161.25" customHeight="1">
      <c r="A7" s="23" t="s">
        <v>13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101" t="s">
        <v>14</v>
      </c>
      <c r="X7" s="101"/>
      <c r="Y7" s="101"/>
      <c r="Z7" s="101"/>
      <c r="AA7" s="101"/>
      <c r="AB7" s="101"/>
      <c r="AC7" s="176" t="s">
        <v>9</v>
      </c>
      <c r="AD7" s="178" t="s">
        <v>15</v>
      </c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286"/>
      <c r="AU7" s="289" t="s">
        <v>16</v>
      </c>
      <c r="AV7" s="290"/>
      <c r="AW7" s="290"/>
      <c r="AX7" s="290"/>
      <c r="AY7" s="290"/>
      <c r="AZ7" s="313" t="s">
        <v>17</v>
      </c>
      <c r="BA7" s="312"/>
      <c r="BB7" s="312"/>
      <c r="BC7" s="312"/>
      <c r="BD7" s="312"/>
      <c r="BE7" s="351"/>
    </row>
    <row r="8" spans="1:57" ht="146.2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79" t="s">
        <v>18</v>
      </c>
      <c r="U8" s="79"/>
      <c r="V8" s="79"/>
      <c r="W8" s="102" t="s">
        <v>19</v>
      </c>
      <c r="X8" s="102"/>
      <c r="Y8" s="102"/>
      <c r="Z8" s="102"/>
      <c r="AA8" s="102"/>
      <c r="AB8" s="102"/>
      <c r="AC8" s="176" t="s">
        <v>9</v>
      </c>
      <c r="AD8" s="179" t="s">
        <v>20</v>
      </c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286"/>
      <c r="AU8" s="289" t="s">
        <v>21</v>
      </c>
      <c r="AV8" s="289"/>
      <c r="AW8" s="289"/>
      <c r="AX8" s="289"/>
      <c r="AY8" s="289"/>
      <c r="AZ8" s="313" t="s">
        <v>22</v>
      </c>
      <c r="BA8" s="313"/>
      <c r="BB8" s="313"/>
      <c r="BC8" s="313"/>
      <c r="BD8" s="313"/>
      <c r="BE8" s="313"/>
    </row>
    <row r="9" spans="1:57" ht="95.25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98"/>
      <c r="V9" s="98"/>
      <c r="W9" s="103" t="s">
        <v>23</v>
      </c>
      <c r="X9" s="103"/>
      <c r="Y9" s="103"/>
      <c r="Z9" s="103"/>
      <c r="AA9" s="153"/>
      <c r="AB9" s="153"/>
      <c r="AC9" s="176" t="s">
        <v>9</v>
      </c>
      <c r="AD9" s="180" t="s">
        <v>24</v>
      </c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250"/>
      <c r="AP9" s="250"/>
      <c r="AQ9" s="251"/>
      <c r="AR9" s="252"/>
      <c r="AS9" s="251"/>
      <c r="AT9" s="291"/>
      <c r="AU9" s="292"/>
      <c r="AV9" s="292"/>
      <c r="AW9" s="292"/>
      <c r="AX9" s="292"/>
      <c r="AY9" s="292"/>
      <c r="AZ9" s="292"/>
      <c r="BA9" s="292"/>
      <c r="BB9" s="338"/>
      <c r="BC9" s="338"/>
      <c r="BD9" s="338"/>
      <c r="BE9" s="22"/>
    </row>
    <row r="10" spans="1:57" ht="111.7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104"/>
      <c r="V10" s="104"/>
      <c r="W10" s="105"/>
      <c r="X10" s="106"/>
      <c r="Y10" s="106"/>
      <c r="Z10" s="106"/>
      <c r="AA10" s="154"/>
      <c r="AB10" s="155"/>
      <c r="AC10" s="155"/>
      <c r="AD10" s="155"/>
      <c r="AE10" s="155"/>
      <c r="AF10" s="155"/>
      <c r="AG10" s="155"/>
      <c r="AH10" s="155"/>
      <c r="AI10" s="155"/>
      <c r="AJ10" s="155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</row>
    <row r="11" spans="1:58" s="1" customFormat="1" ht="138" customHeight="1">
      <c r="A11" s="25"/>
      <c r="B11" s="26" t="s">
        <v>25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80" t="s">
        <v>26</v>
      </c>
      <c r="U11" s="107"/>
      <c r="V11" s="108"/>
      <c r="W11" s="109" t="s">
        <v>27</v>
      </c>
      <c r="X11" s="110"/>
      <c r="Y11" s="110"/>
      <c r="Z11" s="110"/>
      <c r="AA11" s="110"/>
      <c r="AB11" s="110"/>
      <c r="AC11" s="110"/>
      <c r="AD11" s="181"/>
      <c r="AE11" s="109" t="s">
        <v>28</v>
      </c>
      <c r="AF11" s="181"/>
      <c r="AG11" s="222" t="s">
        <v>29</v>
      </c>
      <c r="AH11" s="223"/>
      <c r="AI11" s="223"/>
      <c r="AJ11" s="223"/>
      <c r="AK11" s="223"/>
      <c r="AL11" s="223"/>
      <c r="AM11" s="223"/>
      <c r="AN11" s="223"/>
      <c r="AO11" s="253" t="s">
        <v>30</v>
      </c>
      <c r="AP11" s="254" t="s">
        <v>31</v>
      </c>
      <c r="AQ11" s="254"/>
      <c r="AR11" s="254"/>
      <c r="AS11" s="254"/>
      <c r="AT11" s="254"/>
      <c r="AU11" s="254"/>
      <c r="AV11" s="254"/>
      <c r="AW11" s="254"/>
      <c r="AX11" s="82" t="s">
        <v>32</v>
      </c>
      <c r="AY11" s="115"/>
      <c r="AZ11" s="115"/>
      <c r="BA11" s="115"/>
      <c r="BB11" s="115"/>
      <c r="BC11" s="115"/>
      <c r="BD11" s="115"/>
      <c r="BE11" s="116"/>
      <c r="BF11" s="352"/>
    </row>
    <row r="12" spans="1:58" s="1" customFormat="1" ht="60.75" customHeight="1">
      <c r="A12" s="25"/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81"/>
      <c r="U12" s="111"/>
      <c r="V12" s="112"/>
      <c r="W12" s="113"/>
      <c r="X12" s="114"/>
      <c r="Y12" s="114"/>
      <c r="Z12" s="114"/>
      <c r="AA12" s="114"/>
      <c r="AB12" s="114"/>
      <c r="AC12" s="114"/>
      <c r="AD12" s="182"/>
      <c r="AE12" s="113"/>
      <c r="AF12" s="182"/>
      <c r="AG12" s="224"/>
      <c r="AH12" s="225"/>
      <c r="AI12" s="225"/>
      <c r="AJ12" s="225"/>
      <c r="AK12" s="225"/>
      <c r="AL12" s="225"/>
      <c r="AM12" s="225"/>
      <c r="AN12" s="225"/>
      <c r="AO12" s="255"/>
      <c r="AP12" s="256"/>
      <c r="AQ12" s="256"/>
      <c r="AR12" s="256"/>
      <c r="AS12" s="256"/>
      <c r="AT12" s="256"/>
      <c r="AU12" s="256"/>
      <c r="AV12" s="256"/>
      <c r="AW12" s="256"/>
      <c r="AX12" s="314" t="s">
        <v>33</v>
      </c>
      <c r="AY12" s="315"/>
      <c r="AZ12" s="315"/>
      <c r="BA12" s="315"/>
      <c r="BB12" s="315"/>
      <c r="BC12" s="315"/>
      <c r="BD12" s="315"/>
      <c r="BE12" s="353"/>
      <c r="BF12" s="354"/>
    </row>
    <row r="13" spans="1:58" s="1" customFormat="1" ht="57.75" customHeight="1">
      <c r="A13" s="25"/>
      <c r="B13" s="28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81"/>
      <c r="U13" s="111"/>
      <c r="V13" s="112"/>
      <c r="W13" s="113"/>
      <c r="X13" s="114"/>
      <c r="Y13" s="114"/>
      <c r="Z13" s="114"/>
      <c r="AA13" s="114"/>
      <c r="AB13" s="114"/>
      <c r="AC13" s="114"/>
      <c r="AD13" s="182"/>
      <c r="AE13" s="183"/>
      <c r="AF13" s="184"/>
      <c r="AG13" s="226"/>
      <c r="AH13" s="227"/>
      <c r="AI13" s="227"/>
      <c r="AJ13" s="227"/>
      <c r="AK13" s="227"/>
      <c r="AL13" s="227"/>
      <c r="AM13" s="227"/>
      <c r="AN13" s="227"/>
      <c r="AO13" s="255"/>
      <c r="AP13" s="257"/>
      <c r="AQ13" s="257"/>
      <c r="AR13" s="257"/>
      <c r="AS13" s="257"/>
      <c r="AT13" s="257"/>
      <c r="AU13" s="257"/>
      <c r="AV13" s="257"/>
      <c r="AW13" s="257"/>
      <c r="AX13" s="316" t="s">
        <v>34</v>
      </c>
      <c r="AY13" s="317"/>
      <c r="AZ13" s="317"/>
      <c r="BA13" s="317"/>
      <c r="BB13" s="317"/>
      <c r="BC13" s="317"/>
      <c r="BD13" s="317"/>
      <c r="BE13" s="355"/>
      <c r="BF13" s="356"/>
    </row>
    <row r="14" spans="1:57" s="1" customFormat="1" ht="57.75" customHeight="1">
      <c r="A14" s="25"/>
      <c r="B14" s="28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81"/>
      <c r="U14" s="111"/>
      <c r="V14" s="112"/>
      <c r="W14" s="113"/>
      <c r="X14" s="114"/>
      <c r="Y14" s="114"/>
      <c r="Z14" s="114"/>
      <c r="AA14" s="114"/>
      <c r="AB14" s="114"/>
      <c r="AC14" s="114"/>
      <c r="AD14" s="182"/>
      <c r="AE14" s="185" t="s">
        <v>35</v>
      </c>
      <c r="AF14" s="186" t="s">
        <v>36</v>
      </c>
      <c r="AG14" s="185" t="s">
        <v>37</v>
      </c>
      <c r="AH14" s="228" t="s">
        <v>38</v>
      </c>
      <c r="AI14" s="229"/>
      <c r="AJ14" s="229"/>
      <c r="AK14" s="229"/>
      <c r="AL14" s="229"/>
      <c r="AM14" s="229"/>
      <c r="AN14" s="238"/>
      <c r="AO14" s="255"/>
      <c r="AP14" s="258" t="s">
        <v>39</v>
      </c>
      <c r="AQ14" s="259" t="s">
        <v>40</v>
      </c>
      <c r="AR14" s="259" t="s">
        <v>41</v>
      </c>
      <c r="AS14" s="293" t="s">
        <v>42</v>
      </c>
      <c r="AT14" s="293" t="s">
        <v>43</v>
      </c>
      <c r="AU14" s="259" t="s">
        <v>44</v>
      </c>
      <c r="AV14" s="259" t="s">
        <v>45</v>
      </c>
      <c r="AW14" s="318" t="s">
        <v>46</v>
      </c>
      <c r="AX14" s="319" t="s">
        <v>47</v>
      </c>
      <c r="AY14" s="320"/>
      <c r="AZ14" s="320"/>
      <c r="BA14" s="320"/>
      <c r="BB14" s="319" t="s">
        <v>48</v>
      </c>
      <c r="BC14" s="320"/>
      <c r="BD14" s="320"/>
      <c r="BE14" s="357"/>
    </row>
    <row r="15" spans="1:63" s="2" customFormat="1" ht="67.5" customHeight="1">
      <c r="A15" s="30"/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81"/>
      <c r="U15" s="111"/>
      <c r="V15" s="112"/>
      <c r="W15" s="113"/>
      <c r="X15" s="114"/>
      <c r="Y15" s="114"/>
      <c r="Z15" s="114"/>
      <c r="AA15" s="114"/>
      <c r="AB15" s="114"/>
      <c r="AC15" s="114"/>
      <c r="AD15" s="182"/>
      <c r="AE15" s="187"/>
      <c r="AF15" s="188"/>
      <c r="AG15" s="230"/>
      <c r="AH15" s="231" t="s">
        <v>49</v>
      </c>
      <c r="AI15" s="232"/>
      <c r="AJ15" s="231" t="s">
        <v>50</v>
      </c>
      <c r="AK15" s="239"/>
      <c r="AL15" s="232" t="s">
        <v>51</v>
      </c>
      <c r="AM15" s="239"/>
      <c r="AN15" s="240" t="s">
        <v>52</v>
      </c>
      <c r="AO15" s="255"/>
      <c r="AP15" s="260"/>
      <c r="AQ15" s="261"/>
      <c r="AR15" s="261"/>
      <c r="AS15" s="294"/>
      <c r="AT15" s="294"/>
      <c r="AU15" s="261"/>
      <c r="AV15" s="261"/>
      <c r="AW15" s="321"/>
      <c r="AX15" s="322" t="s">
        <v>53</v>
      </c>
      <c r="AY15" s="323"/>
      <c r="AZ15" s="323"/>
      <c r="BA15" s="323"/>
      <c r="BB15" s="322" t="s">
        <v>53</v>
      </c>
      <c r="BC15" s="323"/>
      <c r="BD15" s="323"/>
      <c r="BE15" s="358"/>
      <c r="BK15" s="374"/>
    </row>
    <row r="16" spans="1:63" s="2" customFormat="1" ht="61.5" customHeight="1">
      <c r="A16" s="30"/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81"/>
      <c r="U16" s="111"/>
      <c r="V16" s="112"/>
      <c r="W16" s="113"/>
      <c r="X16" s="114"/>
      <c r="Y16" s="114"/>
      <c r="Z16" s="114"/>
      <c r="AA16" s="114"/>
      <c r="AB16" s="114"/>
      <c r="AC16" s="114"/>
      <c r="AD16" s="182"/>
      <c r="AE16" s="187"/>
      <c r="AF16" s="188"/>
      <c r="AG16" s="230"/>
      <c r="AH16" s="233"/>
      <c r="AI16" s="234"/>
      <c r="AJ16" s="233"/>
      <c r="AK16" s="241"/>
      <c r="AL16" s="234"/>
      <c r="AM16" s="241"/>
      <c r="AN16" s="242"/>
      <c r="AO16" s="255"/>
      <c r="AP16" s="260"/>
      <c r="AQ16" s="261"/>
      <c r="AR16" s="261"/>
      <c r="AS16" s="294"/>
      <c r="AT16" s="294"/>
      <c r="AU16" s="261"/>
      <c r="AV16" s="261"/>
      <c r="AW16" s="321"/>
      <c r="AX16" s="324" t="s">
        <v>37</v>
      </c>
      <c r="AY16" s="325" t="s">
        <v>54</v>
      </c>
      <c r="AZ16" s="326"/>
      <c r="BA16" s="326"/>
      <c r="BB16" s="324" t="s">
        <v>37</v>
      </c>
      <c r="BC16" s="339" t="s">
        <v>54</v>
      </c>
      <c r="BD16" s="339"/>
      <c r="BE16" s="359"/>
      <c r="BK16" s="374"/>
    </row>
    <row r="17" spans="1:63" s="2" customFormat="1" ht="262.5" customHeight="1">
      <c r="A17" s="30"/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81"/>
      <c r="U17" s="111"/>
      <c r="V17" s="112"/>
      <c r="W17" s="113"/>
      <c r="X17" s="114"/>
      <c r="Y17" s="114"/>
      <c r="Z17" s="114"/>
      <c r="AA17" s="114"/>
      <c r="AB17" s="114"/>
      <c r="AC17" s="114"/>
      <c r="AD17" s="182"/>
      <c r="AE17" s="187"/>
      <c r="AF17" s="188"/>
      <c r="AG17" s="187"/>
      <c r="AH17" s="235" t="s">
        <v>55</v>
      </c>
      <c r="AI17" s="236" t="s">
        <v>56</v>
      </c>
      <c r="AJ17" s="235" t="s">
        <v>55</v>
      </c>
      <c r="AK17" s="236" t="s">
        <v>56</v>
      </c>
      <c r="AL17" s="235" t="s">
        <v>55</v>
      </c>
      <c r="AM17" s="236" t="s">
        <v>56</v>
      </c>
      <c r="AN17" s="243"/>
      <c r="AO17" s="255"/>
      <c r="AP17" s="260"/>
      <c r="AQ17" s="261"/>
      <c r="AR17" s="261"/>
      <c r="AS17" s="294"/>
      <c r="AT17" s="294"/>
      <c r="AU17" s="261"/>
      <c r="AV17" s="261"/>
      <c r="AW17" s="321"/>
      <c r="AX17" s="327"/>
      <c r="AY17" s="328" t="s">
        <v>57</v>
      </c>
      <c r="AZ17" s="328" t="s">
        <v>58</v>
      </c>
      <c r="BA17" s="340" t="s">
        <v>59</v>
      </c>
      <c r="BB17" s="327"/>
      <c r="BC17" s="341" t="s">
        <v>57</v>
      </c>
      <c r="BD17" s="341" t="s">
        <v>58</v>
      </c>
      <c r="BE17" s="360" t="s">
        <v>60</v>
      </c>
      <c r="BK17" s="374"/>
    </row>
    <row r="18" spans="1:57" s="3" customFormat="1" ht="80.25" customHeight="1">
      <c r="A18" s="30"/>
      <c r="B18" s="33">
        <v>1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82">
        <v>2</v>
      </c>
      <c r="U18" s="115"/>
      <c r="V18" s="116"/>
      <c r="W18" s="117">
        <v>3</v>
      </c>
      <c r="X18" s="118"/>
      <c r="Y18" s="118"/>
      <c r="Z18" s="118"/>
      <c r="AA18" s="118"/>
      <c r="AB18" s="118"/>
      <c r="AC18" s="118"/>
      <c r="AD18" s="118"/>
      <c r="AE18" s="117">
        <v>4</v>
      </c>
      <c r="AF18" s="189">
        <v>5</v>
      </c>
      <c r="AG18" s="237">
        <v>6</v>
      </c>
      <c r="AH18" s="117">
        <v>7</v>
      </c>
      <c r="AI18" s="189">
        <v>8</v>
      </c>
      <c r="AJ18" s="237">
        <v>9</v>
      </c>
      <c r="AK18" s="117">
        <v>10</v>
      </c>
      <c r="AL18" s="189">
        <v>11</v>
      </c>
      <c r="AM18" s="237">
        <v>12</v>
      </c>
      <c r="AN18" s="117">
        <v>13</v>
      </c>
      <c r="AO18" s="189">
        <v>14</v>
      </c>
      <c r="AP18" s="237">
        <v>15</v>
      </c>
      <c r="AQ18" s="117">
        <v>16</v>
      </c>
      <c r="AR18" s="189">
        <v>17</v>
      </c>
      <c r="AS18" s="237">
        <v>18</v>
      </c>
      <c r="AT18" s="117">
        <v>19</v>
      </c>
      <c r="AU18" s="189">
        <v>20</v>
      </c>
      <c r="AV18" s="237">
        <v>21</v>
      </c>
      <c r="AW18" s="117">
        <v>22</v>
      </c>
      <c r="AX18" s="189">
        <v>23</v>
      </c>
      <c r="AY18" s="237">
        <v>24</v>
      </c>
      <c r="AZ18" s="117">
        <v>25</v>
      </c>
      <c r="BA18" s="189">
        <v>26</v>
      </c>
      <c r="BB18" s="237">
        <v>27</v>
      </c>
      <c r="BC18" s="117">
        <v>28</v>
      </c>
      <c r="BD18" s="189">
        <v>29</v>
      </c>
      <c r="BE18" s="361">
        <v>30</v>
      </c>
    </row>
    <row r="19" spans="1:61" s="3" customFormat="1" ht="80.25" customHeight="1">
      <c r="A19" s="30"/>
      <c r="B19" s="35" t="s">
        <v>61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2"/>
      <c r="BF19" s="363"/>
      <c r="BI19" s="374"/>
    </row>
    <row r="20" spans="1:61" s="3" customFormat="1" ht="80.25" customHeight="1">
      <c r="A20" s="30"/>
      <c r="B20" s="35" t="s">
        <v>62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2"/>
      <c r="BF20" s="363"/>
      <c r="BI20" s="374"/>
    </row>
    <row r="21" spans="1:61" s="4" customFormat="1" ht="153.75" customHeight="1">
      <c r="A21" s="24"/>
      <c r="B21" s="37">
        <v>1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83" t="s">
        <v>63</v>
      </c>
      <c r="U21" s="119"/>
      <c r="V21" s="120"/>
      <c r="W21" s="121" t="s">
        <v>64</v>
      </c>
      <c r="X21" s="122"/>
      <c r="Y21" s="122"/>
      <c r="Z21" s="122"/>
      <c r="AA21" s="122"/>
      <c r="AB21" s="122"/>
      <c r="AC21" s="122"/>
      <c r="AD21" s="190"/>
      <c r="AE21" s="191">
        <v>5</v>
      </c>
      <c r="AF21" s="192">
        <f>AE21*30</f>
        <v>150</v>
      </c>
      <c r="AG21" s="192">
        <f>AX21*18</f>
        <v>72</v>
      </c>
      <c r="AH21" s="192">
        <v>36</v>
      </c>
      <c r="AI21" s="192">
        <v>6</v>
      </c>
      <c r="AJ21" s="192"/>
      <c r="AK21" s="192"/>
      <c r="AL21" s="244">
        <v>36</v>
      </c>
      <c r="AM21" s="244">
        <v>6</v>
      </c>
      <c r="AN21" s="244">
        <f>72-12</f>
        <v>60</v>
      </c>
      <c r="AO21" s="262">
        <f>AF21-AG21</f>
        <v>78</v>
      </c>
      <c r="AP21" s="263">
        <v>7</v>
      </c>
      <c r="AQ21" s="264"/>
      <c r="AR21" s="264">
        <v>7</v>
      </c>
      <c r="AS21" s="295"/>
      <c r="AT21" s="296"/>
      <c r="AU21" s="264"/>
      <c r="AV21" s="264"/>
      <c r="AW21" s="295"/>
      <c r="AX21" s="296">
        <v>4</v>
      </c>
      <c r="AY21" s="264">
        <v>2</v>
      </c>
      <c r="AZ21" s="264"/>
      <c r="BA21" s="342">
        <v>2</v>
      </c>
      <c r="BB21" s="275"/>
      <c r="BC21" s="276"/>
      <c r="BD21" s="276"/>
      <c r="BE21" s="364"/>
      <c r="BF21" s="365"/>
      <c r="BI21" s="374"/>
    </row>
    <row r="22" spans="1:61" s="4" customFormat="1" ht="119.25" customHeight="1">
      <c r="A22" s="24"/>
      <c r="B22" s="37">
        <v>2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83" t="s">
        <v>65</v>
      </c>
      <c r="U22" s="119"/>
      <c r="V22" s="120"/>
      <c r="W22" s="121" t="s">
        <v>66</v>
      </c>
      <c r="X22" s="122"/>
      <c r="Y22" s="122"/>
      <c r="Z22" s="122"/>
      <c r="AA22" s="122"/>
      <c r="AB22" s="122"/>
      <c r="AC22" s="122"/>
      <c r="AD22" s="190"/>
      <c r="AE22" s="191">
        <v>4.5</v>
      </c>
      <c r="AF22" s="192">
        <f>AE22*30</f>
        <v>135</v>
      </c>
      <c r="AG22" s="192">
        <v>54</v>
      </c>
      <c r="AH22" s="192">
        <v>27</v>
      </c>
      <c r="AI22" s="192">
        <v>5</v>
      </c>
      <c r="AJ22" s="192"/>
      <c r="AK22" s="192"/>
      <c r="AL22" s="244">
        <v>27</v>
      </c>
      <c r="AM22" s="245">
        <v>5</v>
      </c>
      <c r="AN22" s="244">
        <v>44</v>
      </c>
      <c r="AO22" s="262">
        <f>AF22-AG22</f>
        <v>81</v>
      </c>
      <c r="AP22" s="263">
        <v>8</v>
      </c>
      <c r="AQ22" s="264"/>
      <c r="AR22" s="264">
        <v>8</v>
      </c>
      <c r="AS22" s="295"/>
      <c r="AT22" s="296"/>
      <c r="AU22" s="264"/>
      <c r="AV22" s="264"/>
      <c r="AW22" s="295"/>
      <c r="AX22" s="296"/>
      <c r="AY22" s="264"/>
      <c r="AZ22" s="264"/>
      <c r="BA22" s="342"/>
      <c r="BB22" s="343">
        <v>6</v>
      </c>
      <c r="BC22" s="276">
        <v>3</v>
      </c>
      <c r="BD22" s="344"/>
      <c r="BE22" s="37">
        <v>3</v>
      </c>
      <c r="BF22" s="365"/>
      <c r="BI22" s="374"/>
    </row>
    <row r="23" spans="1:61" s="5" customFormat="1" ht="87" customHeight="1">
      <c r="A23" s="39"/>
      <c r="B23" s="40">
        <v>3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83" t="s">
        <v>67</v>
      </c>
      <c r="U23" s="123"/>
      <c r="V23" s="124"/>
      <c r="W23" s="121" t="s">
        <v>68</v>
      </c>
      <c r="X23" s="125"/>
      <c r="Y23" s="125"/>
      <c r="Z23" s="125"/>
      <c r="AA23" s="125"/>
      <c r="AB23" s="125"/>
      <c r="AC23" s="125"/>
      <c r="AD23" s="193"/>
      <c r="AE23" s="191">
        <v>3</v>
      </c>
      <c r="AF23" s="192">
        <f>AE23*30</f>
        <v>90</v>
      </c>
      <c r="AG23" s="192">
        <v>72</v>
      </c>
      <c r="AH23" s="192">
        <v>36</v>
      </c>
      <c r="AI23" s="192">
        <v>6</v>
      </c>
      <c r="AJ23" s="192">
        <v>36</v>
      </c>
      <c r="AK23" s="192">
        <v>6</v>
      </c>
      <c r="AL23" s="244"/>
      <c r="AM23" s="244"/>
      <c r="AN23" s="244">
        <v>60</v>
      </c>
      <c r="AO23" s="262">
        <f>AF23-AG23</f>
        <v>18</v>
      </c>
      <c r="AP23" s="263"/>
      <c r="AQ23" s="264">
        <v>7</v>
      </c>
      <c r="AR23" s="264"/>
      <c r="AS23" s="295"/>
      <c r="AT23" s="296"/>
      <c r="AU23" s="264"/>
      <c r="AV23" s="264">
        <v>7</v>
      </c>
      <c r="AW23" s="295"/>
      <c r="AX23" s="296">
        <v>4</v>
      </c>
      <c r="AY23" s="264">
        <v>2</v>
      </c>
      <c r="AZ23" s="264">
        <v>2</v>
      </c>
      <c r="BA23" s="342"/>
      <c r="BB23" s="275"/>
      <c r="BC23" s="276"/>
      <c r="BD23" s="276"/>
      <c r="BE23" s="364"/>
      <c r="BF23" s="366"/>
      <c r="BI23" s="374"/>
    </row>
    <row r="24" spans="1:61" s="5" customFormat="1" ht="102.75" customHeight="1">
      <c r="A24" s="39"/>
      <c r="B24" s="37">
        <v>4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83" t="s">
        <v>69</v>
      </c>
      <c r="U24" s="119"/>
      <c r="V24" s="120"/>
      <c r="W24" s="121" t="s">
        <v>24</v>
      </c>
      <c r="X24" s="122"/>
      <c r="Y24" s="122"/>
      <c r="Z24" s="122"/>
      <c r="AA24" s="122"/>
      <c r="AB24" s="122"/>
      <c r="AC24" s="122"/>
      <c r="AD24" s="190"/>
      <c r="AE24" s="191">
        <v>3.5</v>
      </c>
      <c r="AF24" s="192">
        <f>AE24*30</f>
        <v>105</v>
      </c>
      <c r="AG24" s="192">
        <v>45</v>
      </c>
      <c r="AH24" s="192">
        <v>18</v>
      </c>
      <c r="AI24" s="192">
        <v>3</v>
      </c>
      <c r="AJ24" s="192">
        <v>27</v>
      </c>
      <c r="AK24" s="192">
        <v>5</v>
      </c>
      <c r="AL24" s="244"/>
      <c r="AM24" s="244"/>
      <c r="AN24" s="244">
        <f>45-8</f>
        <v>37</v>
      </c>
      <c r="AO24" s="262">
        <f>AF24-AG24</f>
        <v>60</v>
      </c>
      <c r="AP24" s="263">
        <v>7</v>
      </c>
      <c r="AQ24" s="264"/>
      <c r="AR24" s="264">
        <v>7</v>
      </c>
      <c r="AS24" s="295"/>
      <c r="AT24" s="296"/>
      <c r="AU24" s="264"/>
      <c r="AV24" s="264"/>
      <c r="AW24" s="295"/>
      <c r="AX24" s="329">
        <f>AG24/18</f>
        <v>2.5</v>
      </c>
      <c r="AY24" s="264">
        <v>1</v>
      </c>
      <c r="AZ24" s="264">
        <f>AJ24/18</f>
        <v>1.5</v>
      </c>
      <c r="BA24" s="342"/>
      <c r="BB24" s="275"/>
      <c r="BC24" s="276"/>
      <c r="BD24" s="276"/>
      <c r="BE24" s="364"/>
      <c r="BF24" s="366"/>
      <c r="BI24" s="374"/>
    </row>
    <row r="25" spans="1:58" s="5" customFormat="1" ht="109.5" customHeight="1">
      <c r="A25" s="39"/>
      <c r="B25" s="37">
        <v>5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83" t="s">
        <v>70</v>
      </c>
      <c r="U25" s="119"/>
      <c r="V25" s="120"/>
      <c r="W25" s="121" t="s">
        <v>71</v>
      </c>
      <c r="X25" s="122"/>
      <c r="Y25" s="122"/>
      <c r="Z25" s="122"/>
      <c r="AA25" s="122"/>
      <c r="AB25" s="122"/>
      <c r="AC25" s="122"/>
      <c r="AD25" s="190"/>
      <c r="AE25" s="191">
        <v>3</v>
      </c>
      <c r="AF25" s="192">
        <f>AE25*30</f>
        <v>90</v>
      </c>
      <c r="AG25" s="192">
        <v>72</v>
      </c>
      <c r="AH25" s="192">
        <v>36</v>
      </c>
      <c r="AI25" s="192">
        <v>6</v>
      </c>
      <c r="AJ25" s="192">
        <v>28</v>
      </c>
      <c r="AK25" s="192">
        <v>4</v>
      </c>
      <c r="AL25" s="244">
        <v>8</v>
      </c>
      <c r="AM25" s="244">
        <v>2</v>
      </c>
      <c r="AN25" s="244">
        <v>60</v>
      </c>
      <c r="AO25" s="262">
        <f>AF25-AG25</f>
        <v>18</v>
      </c>
      <c r="AP25" s="263"/>
      <c r="AQ25" s="264">
        <v>7</v>
      </c>
      <c r="AR25" s="264">
        <v>7</v>
      </c>
      <c r="AS25" s="295"/>
      <c r="AT25" s="296"/>
      <c r="AU25" s="264"/>
      <c r="AV25" s="264"/>
      <c r="AW25" s="295"/>
      <c r="AX25" s="296">
        <v>4</v>
      </c>
      <c r="AY25" s="264">
        <v>2</v>
      </c>
      <c r="AZ25" s="330">
        <v>1.5</v>
      </c>
      <c r="BA25" s="345">
        <v>0.5</v>
      </c>
      <c r="BB25" s="275"/>
      <c r="BC25" s="276"/>
      <c r="BD25" s="276"/>
      <c r="BE25" s="364"/>
      <c r="BF25" s="366"/>
    </row>
    <row r="26" spans="1:58" s="5" customFormat="1" ht="78" customHeight="1">
      <c r="A26" s="39"/>
      <c r="B26" s="42" t="s">
        <v>72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194"/>
      <c r="AE26" s="191">
        <f aca="true" t="shared" si="0" ref="AE26:AO26">SUM(AE21:AE25)</f>
        <v>19</v>
      </c>
      <c r="AF26" s="191">
        <f t="shared" si="0"/>
        <v>570</v>
      </c>
      <c r="AG26" s="191">
        <f t="shared" si="0"/>
        <v>315</v>
      </c>
      <c r="AH26" s="191">
        <f t="shared" si="0"/>
        <v>153</v>
      </c>
      <c r="AI26" s="191">
        <f t="shared" si="0"/>
        <v>26</v>
      </c>
      <c r="AJ26" s="191">
        <f t="shared" si="0"/>
        <v>91</v>
      </c>
      <c r="AK26" s="191">
        <f t="shared" si="0"/>
        <v>15</v>
      </c>
      <c r="AL26" s="191">
        <f t="shared" si="0"/>
        <v>71</v>
      </c>
      <c r="AM26" s="191">
        <f t="shared" si="0"/>
        <v>13</v>
      </c>
      <c r="AN26" s="191">
        <f t="shared" si="0"/>
        <v>261</v>
      </c>
      <c r="AO26" s="201">
        <f t="shared" si="0"/>
        <v>255</v>
      </c>
      <c r="AP26" s="263">
        <v>3</v>
      </c>
      <c r="AQ26" s="264">
        <v>2</v>
      </c>
      <c r="AR26" s="264">
        <v>4</v>
      </c>
      <c r="AS26" s="295"/>
      <c r="AT26" s="296"/>
      <c r="AU26" s="264"/>
      <c r="AV26" s="264">
        <v>1</v>
      </c>
      <c r="AW26" s="295"/>
      <c r="AX26" s="296">
        <f>SUM(AX21:AX25)</f>
        <v>14.5</v>
      </c>
      <c r="AY26" s="296">
        <f aca="true" t="shared" si="1" ref="AY26:BE26">SUM(AY21:AY25)</f>
        <v>7</v>
      </c>
      <c r="AZ26" s="296">
        <f t="shared" si="1"/>
        <v>5</v>
      </c>
      <c r="BA26" s="296">
        <f t="shared" si="1"/>
        <v>2.5</v>
      </c>
      <c r="BB26" s="296">
        <f t="shared" si="1"/>
        <v>6</v>
      </c>
      <c r="BC26" s="296">
        <f t="shared" si="1"/>
        <v>3</v>
      </c>
      <c r="BD26" s="296"/>
      <c r="BE26" s="296">
        <f t="shared" si="1"/>
        <v>3</v>
      </c>
      <c r="BF26" s="366"/>
    </row>
    <row r="27" spans="1:58" s="5" customFormat="1" ht="78" customHeight="1">
      <c r="A27" s="39"/>
      <c r="B27" s="44" t="s">
        <v>73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367"/>
      <c r="BF27" s="366"/>
    </row>
    <row r="28" spans="1:58" s="5" customFormat="1" ht="116.25" customHeight="1">
      <c r="A28" s="39"/>
      <c r="B28" s="46">
        <v>6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83" t="s">
        <v>74</v>
      </c>
      <c r="U28" s="119"/>
      <c r="V28" s="120"/>
      <c r="W28" s="121" t="s">
        <v>75</v>
      </c>
      <c r="X28" s="122"/>
      <c r="Y28" s="122"/>
      <c r="Z28" s="122"/>
      <c r="AA28" s="122"/>
      <c r="AB28" s="122"/>
      <c r="AC28" s="122"/>
      <c r="AD28" s="190"/>
      <c r="AE28" s="195">
        <v>2</v>
      </c>
      <c r="AF28" s="196">
        <f>AE28*30</f>
        <v>60</v>
      </c>
      <c r="AG28" s="196">
        <v>36</v>
      </c>
      <c r="AH28" s="196">
        <v>18</v>
      </c>
      <c r="AI28" s="196"/>
      <c r="AJ28" s="196">
        <v>18</v>
      </c>
      <c r="AK28" s="196"/>
      <c r="AL28" s="196"/>
      <c r="AM28" s="196"/>
      <c r="AN28" s="244">
        <v>30</v>
      </c>
      <c r="AO28" s="265">
        <f>AF28-AG28</f>
        <v>24</v>
      </c>
      <c r="AP28" s="266"/>
      <c r="AQ28" s="267">
        <v>7</v>
      </c>
      <c r="AR28" s="267">
        <v>7</v>
      </c>
      <c r="AS28" s="297"/>
      <c r="AT28" s="298"/>
      <c r="AU28" s="267"/>
      <c r="AV28" s="267">
        <v>7</v>
      </c>
      <c r="AW28" s="297"/>
      <c r="AX28" s="298">
        <v>2</v>
      </c>
      <c r="AY28" s="298">
        <v>1</v>
      </c>
      <c r="AZ28" s="298">
        <v>1</v>
      </c>
      <c r="BA28" s="298"/>
      <c r="BB28" s="346"/>
      <c r="BC28" s="347"/>
      <c r="BD28" s="347"/>
      <c r="BE28" s="46"/>
      <c r="BF28" s="366"/>
    </row>
    <row r="29" spans="1:58" s="5" customFormat="1" ht="116.25" customHeight="1">
      <c r="A29" s="39"/>
      <c r="B29" s="37">
        <v>7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83" t="s">
        <v>76</v>
      </c>
      <c r="U29" s="119"/>
      <c r="V29" s="120"/>
      <c r="W29" s="121" t="s">
        <v>24</v>
      </c>
      <c r="X29" s="122"/>
      <c r="Y29" s="122"/>
      <c r="Z29" s="122"/>
      <c r="AA29" s="122"/>
      <c r="AB29" s="122"/>
      <c r="AC29" s="122"/>
      <c r="AD29" s="190"/>
      <c r="AE29" s="191">
        <v>5</v>
      </c>
      <c r="AF29" s="192">
        <f>AE29*30</f>
        <v>150</v>
      </c>
      <c r="AG29" s="192"/>
      <c r="AH29" s="192"/>
      <c r="AI29" s="192"/>
      <c r="AJ29" s="192"/>
      <c r="AK29" s="192"/>
      <c r="AL29" s="244"/>
      <c r="AM29" s="244"/>
      <c r="AN29" s="244"/>
      <c r="AO29" s="262">
        <f>AF29-AG29</f>
        <v>150</v>
      </c>
      <c r="AP29" s="263"/>
      <c r="AQ29" s="264">
        <v>8</v>
      </c>
      <c r="AR29" s="264"/>
      <c r="AS29" s="295"/>
      <c r="AT29" s="296"/>
      <c r="AU29" s="264"/>
      <c r="AV29" s="264"/>
      <c r="AW29" s="295"/>
      <c r="AX29" s="296"/>
      <c r="AY29" s="296"/>
      <c r="AZ29" s="296"/>
      <c r="BA29" s="296"/>
      <c r="BB29" s="348"/>
      <c r="BC29" s="349"/>
      <c r="BD29" s="349"/>
      <c r="BE29" s="368"/>
      <c r="BF29" s="366"/>
    </row>
    <row r="30" spans="1:58" s="5" customFormat="1" ht="109.5" customHeight="1">
      <c r="A30" s="39"/>
      <c r="B30" s="37">
        <v>8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83" t="s">
        <v>77</v>
      </c>
      <c r="U30" s="119"/>
      <c r="V30" s="120"/>
      <c r="W30" s="121" t="s">
        <v>24</v>
      </c>
      <c r="X30" s="122"/>
      <c r="Y30" s="122"/>
      <c r="Z30" s="122"/>
      <c r="AA30" s="122"/>
      <c r="AB30" s="122"/>
      <c r="AC30" s="122"/>
      <c r="AD30" s="190"/>
      <c r="AE30" s="191">
        <v>5</v>
      </c>
      <c r="AF30" s="192">
        <f>AE30*30</f>
        <v>150</v>
      </c>
      <c r="AG30" s="192"/>
      <c r="AH30" s="192"/>
      <c r="AI30" s="192"/>
      <c r="AJ30" s="192"/>
      <c r="AK30" s="192"/>
      <c r="AL30" s="244"/>
      <c r="AM30" s="244"/>
      <c r="AN30" s="244"/>
      <c r="AO30" s="262">
        <f>AF30-AG30</f>
        <v>150</v>
      </c>
      <c r="AP30" s="263"/>
      <c r="AQ30" s="264"/>
      <c r="AR30" s="264"/>
      <c r="AS30" s="295"/>
      <c r="AT30" s="296"/>
      <c r="AU30" s="264"/>
      <c r="AV30" s="264"/>
      <c r="AW30" s="295"/>
      <c r="AX30" s="296"/>
      <c r="AY30" s="296"/>
      <c r="AZ30" s="296"/>
      <c r="BA30" s="296"/>
      <c r="BB30" s="348"/>
      <c r="BC30" s="349"/>
      <c r="BD30" s="349"/>
      <c r="BE30" s="368"/>
      <c r="BF30" s="366"/>
    </row>
    <row r="31" spans="1:58" s="4" customFormat="1" ht="78" customHeight="1">
      <c r="A31" s="24"/>
      <c r="B31" s="42" t="s">
        <v>78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194"/>
      <c r="AE31" s="191">
        <f>SUM(AE28:AE30)</f>
        <v>12</v>
      </c>
      <c r="AF31" s="191">
        <f aca="true" t="shared" si="2" ref="AF31:AO31">SUM(AF28:AF30)</f>
        <v>360</v>
      </c>
      <c r="AG31" s="191">
        <f t="shared" si="2"/>
        <v>36</v>
      </c>
      <c r="AH31" s="191">
        <f t="shared" si="2"/>
        <v>18</v>
      </c>
      <c r="AI31" s="191"/>
      <c r="AJ31" s="191">
        <f t="shared" si="2"/>
        <v>18</v>
      </c>
      <c r="AK31" s="191"/>
      <c r="AL31" s="191"/>
      <c r="AM31" s="191"/>
      <c r="AN31" s="191">
        <f>SUM(AN28:AN30)</f>
        <v>30</v>
      </c>
      <c r="AO31" s="201">
        <f t="shared" si="2"/>
        <v>324</v>
      </c>
      <c r="AP31" s="263"/>
      <c r="AQ31" s="264">
        <v>2</v>
      </c>
      <c r="AR31" s="264">
        <v>1</v>
      </c>
      <c r="AS31" s="295"/>
      <c r="AT31" s="296"/>
      <c r="AU31" s="264"/>
      <c r="AV31" s="264">
        <v>1</v>
      </c>
      <c r="AW31" s="295"/>
      <c r="AX31" s="296">
        <f>SUM(AX28:AX30)</f>
        <v>2</v>
      </c>
      <c r="AY31" s="296">
        <f>SUM(AY28:AY30)</f>
        <v>1</v>
      </c>
      <c r="AZ31" s="296">
        <f>SUM(AZ28:AZ30)</f>
        <v>1</v>
      </c>
      <c r="BA31" s="296"/>
      <c r="BB31" s="296"/>
      <c r="BC31" s="296"/>
      <c r="BD31" s="296"/>
      <c r="BE31" s="296"/>
      <c r="BF31" s="365"/>
    </row>
    <row r="32" spans="1:58" s="4" customFormat="1" ht="78" customHeight="1">
      <c r="A32" s="24"/>
      <c r="B32" s="49" t="s">
        <v>79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369"/>
      <c r="BF32" s="365"/>
    </row>
    <row r="33" spans="1:58" s="4" customFormat="1" ht="226.5" customHeight="1">
      <c r="A33" s="24"/>
      <c r="B33" s="51">
        <v>9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83" t="s">
        <v>80</v>
      </c>
      <c r="U33" s="119"/>
      <c r="V33" s="120"/>
      <c r="W33" s="121" t="s">
        <v>81</v>
      </c>
      <c r="X33" s="122"/>
      <c r="Y33" s="122"/>
      <c r="Z33" s="122"/>
      <c r="AA33" s="122"/>
      <c r="AB33" s="122"/>
      <c r="AC33" s="122"/>
      <c r="AD33" s="190"/>
      <c r="AE33" s="197">
        <v>1.5</v>
      </c>
      <c r="AF33" s="198">
        <f>AE33*30</f>
        <v>45</v>
      </c>
      <c r="AG33" s="198">
        <v>36</v>
      </c>
      <c r="AH33" s="198"/>
      <c r="AI33" s="198"/>
      <c r="AJ33" s="198">
        <v>36</v>
      </c>
      <c r="AK33" s="198">
        <v>6</v>
      </c>
      <c r="AL33" s="198"/>
      <c r="AM33" s="198"/>
      <c r="AN33" s="246">
        <v>30</v>
      </c>
      <c r="AO33" s="268">
        <f>AF33-AG33</f>
        <v>9</v>
      </c>
      <c r="AP33" s="266"/>
      <c r="AQ33" s="267">
        <v>7</v>
      </c>
      <c r="AR33" s="267"/>
      <c r="AS33" s="297"/>
      <c r="AT33" s="298"/>
      <c r="AU33" s="267"/>
      <c r="AV33" s="267"/>
      <c r="AW33" s="297"/>
      <c r="AX33" s="298">
        <v>2</v>
      </c>
      <c r="AY33" s="267"/>
      <c r="AZ33" s="267">
        <v>2</v>
      </c>
      <c r="BA33" s="267"/>
      <c r="BB33" s="346"/>
      <c r="BC33" s="347"/>
      <c r="BD33" s="347"/>
      <c r="BE33" s="302"/>
      <c r="BF33" s="365"/>
    </row>
    <row r="34" spans="1:67" s="6" customFormat="1" ht="78" customHeight="1">
      <c r="A34" s="52"/>
      <c r="B34" s="42" t="s">
        <v>82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194"/>
      <c r="AE34" s="191">
        <f>SUM(AE33)</f>
        <v>1.5</v>
      </c>
      <c r="AF34" s="191">
        <f aca="true" t="shared" si="3" ref="AF34:AO34">SUM(AF33)</f>
        <v>45</v>
      </c>
      <c r="AG34" s="191">
        <f t="shared" si="3"/>
        <v>36</v>
      </c>
      <c r="AH34" s="191"/>
      <c r="AI34" s="191"/>
      <c r="AJ34" s="191">
        <f t="shared" si="3"/>
        <v>36</v>
      </c>
      <c r="AK34" s="191">
        <f t="shared" si="3"/>
        <v>6</v>
      </c>
      <c r="AL34" s="191"/>
      <c r="AM34" s="191"/>
      <c r="AN34" s="191">
        <f t="shared" si="3"/>
        <v>30</v>
      </c>
      <c r="AO34" s="262">
        <f t="shared" si="3"/>
        <v>9</v>
      </c>
      <c r="AP34" s="263"/>
      <c r="AQ34" s="264">
        <v>1</v>
      </c>
      <c r="AR34" s="264"/>
      <c r="AS34" s="295"/>
      <c r="AT34" s="296"/>
      <c r="AU34" s="264"/>
      <c r="AV34" s="264"/>
      <c r="AW34" s="295"/>
      <c r="AX34" s="296">
        <f>SUM(AX33)</f>
        <v>2</v>
      </c>
      <c r="AY34" s="296"/>
      <c r="AZ34" s="296">
        <f>SUM(AZ33)</f>
        <v>2</v>
      </c>
      <c r="BA34" s="296"/>
      <c r="BB34" s="296"/>
      <c r="BC34" s="296"/>
      <c r="BD34" s="296"/>
      <c r="BE34" s="296"/>
      <c r="BF34" s="370"/>
      <c r="BO34" s="375"/>
    </row>
    <row r="35" spans="1:58" s="4" customFormat="1" ht="78" customHeight="1">
      <c r="A35" s="24"/>
      <c r="B35" s="42" t="s">
        <v>83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194"/>
      <c r="AE35" s="199">
        <f>AE34+AE31+AE26</f>
        <v>32.5</v>
      </c>
      <c r="AF35" s="199">
        <f aca="true" t="shared" si="4" ref="AF35:AM35">AF34+AF31+AF26</f>
        <v>975</v>
      </c>
      <c r="AG35" s="199">
        <f t="shared" si="4"/>
        <v>387</v>
      </c>
      <c r="AH35" s="199">
        <f t="shared" si="4"/>
        <v>171</v>
      </c>
      <c r="AI35" s="199">
        <f t="shared" si="4"/>
        <v>26</v>
      </c>
      <c r="AJ35" s="199">
        <f t="shared" si="4"/>
        <v>145</v>
      </c>
      <c r="AK35" s="199">
        <f t="shared" si="4"/>
        <v>21</v>
      </c>
      <c r="AL35" s="199">
        <f t="shared" si="4"/>
        <v>71</v>
      </c>
      <c r="AM35" s="199">
        <f t="shared" si="4"/>
        <v>13</v>
      </c>
      <c r="AN35" s="199">
        <f>AN31+AN26</f>
        <v>291</v>
      </c>
      <c r="AO35" s="201">
        <f>AO34+AO31+AO26</f>
        <v>588</v>
      </c>
      <c r="AP35" s="269">
        <f>AP26</f>
        <v>3</v>
      </c>
      <c r="AQ35" s="199">
        <f>AQ34+AQ31+AQ26</f>
        <v>5</v>
      </c>
      <c r="AR35" s="199">
        <f>AR31+AR26</f>
        <v>5</v>
      </c>
      <c r="AS35" s="199"/>
      <c r="AT35" s="199"/>
      <c r="AU35" s="199"/>
      <c r="AV35" s="199"/>
      <c r="AW35" s="199"/>
      <c r="AX35" s="199">
        <f>AX34+AX31+AX26</f>
        <v>18.5</v>
      </c>
      <c r="AY35" s="199">
        <f aca="true" t="shared" si="5" ref="AY35:BE35">AY34+AY31+AY26</f>
        <v>8</v>
      </c>
      <c r="AZ35" s="199">
        <f t="shared" si="5"/>
        <v>8</v>
      </c>
      <c r="BA35" s="199">
        <f t="shared" si="5"/>
        <v>2.5</v>
      </c>
      <c r="BB35" s="199">
        <f t="shared" si="5"/>
        <v>6</v>
      </c>
      <c r="BC35" s="199">
        <f t="shared" si="5"/>
        <v>3</v>
      </c>
      <c r="BD35" s="199"/>
      <c r="BE35" s="199">
        <f t="shared" si="5"/>
        <v>3</v>
      </c>
      <c r="BF35" s="365"/>
    </row>
    <row r="36" spans="1:58" s="4" customFormat="1" ht="78" customHeight="1">
      <c r="A36" s="24"/>
      <c r="B36" s="53" t="s">
        <v>84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371"/>
      <c r="BF36" s="365"/>
    </row>
    <row r="37" spans="1:58" s="4" customFormat="1" ht="78" customHeight="1">
      <c r="A37" s="24"/>
      <c r="B37" s="35" t="s">
        <v>85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2"/>
      <c r="BF37" s="365"/>
    </row>
    <row r="38" spans="1:58" s="4" customFormat="1" ht="109.5" customHeight="1">
      <c r="A38" s="24"/>
      <c r="B38" s="51">
        <v>10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83" t="s">
        <v>86</v>
      </c>
      <c r="U38" s="119"/>
      <c r="V38" s="120"/>
      <c r="W38" s="121" t="s">
        <v>24</v>
      </c>
      <c r="X38" s="122"/>
      <c r="Y38" s="122"/>
      <c r="Z38" s="122"/>
      <c r="AA38" s="122"/>
      <c r="AB38" s="122"/>
      <c r="AC38" s="122"/>
      <c r="AD38" s="190"/>
      <c r="AE38" s="195">
        <v>6</v>
      </c>
      <c r="AF38" s="196">
        <f>AE38*30</f>
        <v>180</v>
      </c>
      <c r="AG38" s="196">
        <f>AX38*18</f>
        <v>117</v>
      </c>
      <c r="AH38" s="196">
        <f>AG38-AJ38-AL38</f>
        <v>54</v>
      </c>
      <c r="AI38" s="196">
        <v>8</v>
      </c>
      <c r="AJ38" s="196">
        <v>36</v>
      </c>
      <c r="AK38" s="196">
        <v>6</v>
      </c>
      <c r="AL38" s="196">
        <v>27</v>
      </c>
      <c r="AM38" s="196">
        <f>18-8-6</f>
        <v>4</v>
      </c>
      <c r="AN38" s="244">
        <f>117-18</f>
        <v>99</v>
      </c>
      <c r="AO38" s="265">
        <f>AF38-AG38</f>
        <v>63</v>
      </c>
      <c r="AP38" s="266">
        <v>7</v>
      </c>
      <c r="AQ38" s="267"/>
      <c r="AR38" s="267">
        <v>7</v>
      </c>
      <c r="AS38" s="297"/>
      <c r="AT38" s="298"/>
      <c r="AU38" s="267">
        <v>7</v>
      </c>
      <c r="AV38" s="267"/>
      <c r="AW38" s="297"/>
      <c r="AX38" s="298">
        <v>6.5</v>
      </c>
      <c r="AY38" s="267">
        <v>3</v>
      </c>
      <c r="AZ38" s="267">
        <v>2</v>
      </c>
      <c r="BA38" s="267">
        <f>AL38/18</f>
        <v>1.5</v>
      </c>
      <c r="BB38" s="346"/>
      <c r="BC38" s="347"/>
      <c r="BD38" s="347"/>
      <c r="BE38" s="46"/>
      <c r="BF38" s="365"/>
    </row>
    <row r="39" spans="1:58" s="4" customFormat="1" ht="124.5" customHeight="1">
      <c r="A39" s="24"/>
      <c r="B39" s="55">
        <v>11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83" t="s">
        <v>87</v>
      </c>
      <c r="U39" s="119"/>
      <c r="V39" s="120"/>
      <c r="W39" s="121" t="s">
        <v>24</v>
      </c>
      <c r="X39" s="122"/>
      <c r="Y39" s="122"/>
      <c r="Z39" s="122"/>
      <c r="AA39" s="122"/>
      <c r="AB39" s="122"/>
      <c r="AC39" s="122"/>
      <c r="AD39" s="190"/>
      <c r="AE39" s="195">
        <v>4</v>
      </c>
      <c r="AF39" s="196">
        <f>AE39*30</f>
        <v>120</v>
      </c>
      <c r="AG39" s="196">
        <v>81</v>
      </c>
      <c r="AH39" s="196">
        <v>45</v>
      </c>
      <c r="AI39" s="196">
        <v>8</v>
      </c>
      <c r="AJ39" s="196">
        <v>18</v>
      </c>
      <c r="AK39" s="196">
        <v>3</v>
      </c>
      <c r="AL39" s="196">
        <v>18</v>
      </c>
      <c r="AM39" s="196">
        <v>3</v>
      </c>
      <c r="AN39" s="244">
        <f>81-14</f>
        <v>67</v>
      </c>
      <c r="AO39" s="265">
        <f>AF39-AG39</f>
        <v>39</v>
      </c>
      <c r="AP39" s="266">
        <v>8</v>
      </c>
      <c r="AQ39" s="267"/>
      <c r="AR39" s="267">
        <v>8</v>
      </c>
      <c r="AS39" s="297"/>
      <c r="AT39" s="298"/>
      <c r="AU39" s="267"/>
      <c r="AV39" s="267">
        <v>8</v>
      </c>
      <c r="AW39" s="297"/>
      <c r="AX39" s="298"/>
      <c r="AY39" s="267"/>
      <c r="AZ39" s="267"/>
      <c r="BA39" s="267"/>
      <c r="BB39" s="346">
        <v>9</v>
      </c>
      <c r="BC39" s="347">
        <v>5</v>
      </c>
      <c r="BD39" s="347">
        <v>2</v>
      </c>
      <c r="BE39" s="46">
        <v>2</v>
      </c>
      <c r="BF39" s="365"/>
    </row>
    <row r="40" spans="1:58" s="4" customFormat="1" ht="109.5" customHeight="1">
      <c r="A40" s="24"/>
      <c r="B40" s="46">
        <v>12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83" t="s">
        <v>88</v>
      </c>
      <c r="U40" s="119"/>
      <c r="V40" s="120"/>
      <c r="W40" s="121" t="s">
        <v>24</v>
      </c>
      <c r="X40" s="122"/>
      <c r="Y40" s="122"/>
      <c r="Z40" s="122"/>
      <c r="AA40" s="122"/>
      <c r="AB40" s="122"/>
      <c r="AC40" s="122"/>
      <c r="AD40" s="190"/>
      <c r="AE40" s="195">
        <v>1</v>
      </c>
      <c r="AF40" s="196">
        <f>AE40*30</f>
        <v>30</v>
      </c>
      <c r="AG40" s="196"/>
      <c r="AH40" s="196"/>
      <c r="AI40" s="196"/>
      <c r="AJ40" s="196"/>
      <c r="AK40" s="196"/>
      <c r="AL40" s="196"/>
      <c r="AM40" s="196"/>
      <c r="AN40" s="247"/>
      <c r="AO40" s="265">
        <f>AF40-AG40</f>
        <v>30</v>
      </c>
      <c r="AP40" s="266"/>
      <c r="AQ40" s="267"/>
      <c r="AR40" s="267"/>
      <c r="AS40" s="297"/>
      <c r="AT40" s="298">
        <v>8</v>
      </c>
      <c r="AU40" s="267"/>
      <c r="AV40" s="267"/>
      <c r="AW40" s="297"/>
      <c r="AX40" s="298"/>
      <c r="AY40" s="267"/>
      <c r="AZ40" s="267"/>
      <c r="BA40" s="267"/>
      <c r="BB40" s="346"/>
      <c r="BC40" s="347"/>
      <c r="BD40" s="347"/>
      <c r="BE40" s="46"/>
      <c r="BF40" s="365"/>
    </row>
    <row r="41" spans="1:58" s="4" customFormat="1" ht="78" customHeight="1">
      <c r="A41" s="24"/>
      <c r="B41" s="56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84" t="s">
        <v>89</v>
      </c>
      <c r="U41" s="126"/>
      <c r="V41" s="126"/>
      <c r="W41" s="126"/>
      <c r="X41" s="126"/>
      <c r="Y41" s="126"/>
      <c r="Z41" s="126"/>
      <c r="AA41" s="126"/>
      <c r="AB41" s="126"/>
      <c r="AC41" s="126"/>
      <c r="AD41" s="200"/>
      <c r="AE41" s="201">
        <f aca="true" t="shared" si="6" ref="AE41:AO41">SUM(AE38:AE40)</f>
        <v>11</v>
      </c>
      <c r="AF41" s="201">
        <f t="shared" si="6"/>
        <v>330</v>
      </c>
      <c r="AG41" s="201">
        <f t="shared" si="6"/>
        <v>198</v>
      </c>
      <c r="AH41" s="201">
        <f t="shared" si="6"/>
        <v>99</v>
      </c>
      <c r="AI41" s="201">
        <f t="shared" si="6"/>
        <v>16</v>
      </c>
      <c r="AJ41" s="201">
        <f t="shared" si="6"/>
        <v>54</v>
      </c>
      <c r="AK41" s="201">
        <f t="shared" si="6"/>
        <v>9</v>
      </c>
      <c r="AL41" s="201">
        <f t="shared" si="6"/>
        <v>45</v>
      </c>
      <c r="AM41" s="201">
        <f t="shared" si="6"/>
        <v>7</v>
      </c>
      <c r="AN41" s="201">
        <f t="shared" si="6"/>
        <v>166</v>
      </c>
      <c r="AO41" s="201">
        <f t="shared" si="6"/>
        <v>132</v>
      </c>
      <c r="AP41" s="270">
        <v>2</v>
      </c>
      <c r="AQ41" s="271"/>
      <c r="AR41" s="271">
        <v>2</v>
      </c>
      <c r="AS41" s="299"/>
      <c r="AT41" s="270">
        <v>1</v>
      </c>
      <c r="AU41" s="271">
        <v>1</v>
      </c>
      <c r="AV41" s="271">
        <v>1</v>
      </c>
      <c r="AW41" s="331"/>
      <c r="AX41" s="204">
        <f aca="true" t="shared" si="7" ref="AX41:BE41">SUM(AX38:AX40)</f>
        <v>6.5</v>
      </c>
      <c r="AY41" s="204">
        <f t="shared" si="7"/>
        <v>3</v>
      </c>
      <c r="AZ41" s="204">
        <f t="shared" si="7"/>
        <v>2</v>
      </c>
      <c r="BA41" s="204">
        <f t="shared" si="7"/>
        <v>1.5</v>
      </c>
      <c r="BB41" s="204">
        <f t="shared" si="7"/>
        <v>9</v>
      </c>
      <c r="BC41" s="204">
        <f t="shared" si="7"/>
        <v>5</v>
      </c>
      <c r="BD41" s="204">
        <f t="shared" si="7"/>
        <v>2</v>
      </c>
      <c r="BE41" s="204">
        <f t="shared" si="7"/>
        <v>2</v>
      </c>
      <c r="BF41" s="365"/>
    </row>
    <row r="42" spans="1:73" s="4" customFormat="1" ht="78" customHeight="1">
      <c r="A42" s="24"/>
      <c r="B42" s="57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85" t="s">
        <v>90</v>
      </c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2"/>
      <c r="BF42" s="372"/>
      <c r="BG42" s="373"/>
      <c r="BH42" s="373"/>
      <c r="BI42" s="373"/>
      <c r="BJ42" s="373"/>
      <c r="BK42" s="373"/>
      <c r="BL42" s="373"/>
      <c r="BM42" s="373"/>
      <c r="BN42" s="373"/>
      <c r="BO42" s="373"/>
      <c r="BP42" s="373"/>
      <c r="BQ42" s="373"/>
      <c r="BR42" s="373"/>
      <c r="BS42" s="373"/>
      <c r="BT42" s="373"/>
      <c r="BU42" s="373"/>
    </row>
    <row r="43" spans="1:58" s="4" customFormat="1" ht="128.25" customHeight="1">
      <c r="A43" s="24"/>
      <c r="B43" s="46">
        <v>13</v>
      </c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83" t="s">
        <v>91</v>
      </c>
      <c r="U43" s="119"/>
      <c r="V43" s="120"/>
      <c r="W43" s="121" t="s">
        <v>92</v>
      </c>
      <c r="X43" s="122"/>
      <c r="Y43" s="122"/>
      <c r="Z43" s="122"/>
      <c r="AA43" s="122"/>
      <c r="AB43" s="122"/>
      <c r="AC43" s="122"/>
      <c r="AD43" s="190"/>
      <c r="AE43" s="195">
        <v>2</v>
      </c>
      <c r="AF43" s="196">
        <f>AE43*30</f>
        <v>60</v>
      </c>
      <c r="AG43" s="196">
        <v>27</v>
      </c>
      <c r="AH43" s="196">
        <v>9</v>
      </c>
      <c r="AI43" s="196">
        <v>2</v>
      </c>
      <c r="AJ43" s="196">
        <v>18</v>
      </c>
      <c r="AK43" s="196">
        <v>4</v>
      </c>
      <c r="AL43" s="196"/>
      <c r="AM43" s="196"/>
      <c r="AN43" s="244">
        <v>21</v>
      </c>
      <c r="AO43" s="265">
        <f>AF43-AG43</f>
        <v>33</v>
      </c>
      <c r="AP43" s="266"/>
      <c r="AQ43" s="267">
        <v>8</v>
      </c>
      <c r="AR43" s="267">
        <v>8</v>
      </c>
      <c r="AS43" s="297"/>
      <c r="AT43" s="298"/>
      <c r="AU43" s="267"/>
      <c r="AV43" s="267"/>
      <c r="AW43" s="297"/>
      <c r="AX43" s="298"/>
      <c r="AY43" s="267"/>
      <c r="AZ43" s="267"/>
      <c r="BA43" s="267"/>
      <c r="BB43" s="346">
        <v>3</v>
      </c>
      <c r="BC43" s="347">
        <v>1</v>
      </c>
      <c r="BD43" s="347">
        <v>2</v>
      </c>
      <c r="BE43" s="46"/>
      <c r="BF43" s="365"/>
    </row>
    <row r="44" spans="1:58" s="4" customFormat="1" ht="123" customHeight="1">
      <c r="A44" s="24"/>
      <c r="B44" s="46">
        <v>14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83" t="s">
        <v>93</v>
      </c>
      <c r="U44" s="119"/>
      <c r="V44" s="120"/>
      <c r="W44" s="121" t="s">
        <v>24</v>
      </c>
      <c r="X44" s="122"/>
      <c r="Y44" s="122"/>
      <c r="Z44" s="122"/>
      <c r="AA44" s="122"/>
      <c r="AB44" s="122"/>
      <c r="AC44" s="122"/>
      <c r="AD44" s="190"/>
      <c r="AE44" s="195">
        <v>3</v>
      </c>
      <c r="AF44" s="196">
        <f>AE44*30</f>
        <v>90</v>
      </c>
      <c r="AG44" s="196">
        <v>54</v>
      </c>
      <c r="AH44" s="196">
        <v>18</v>
      </c>
      <c r="AI44" s="196">
        <v>4</v>
      </c>
      <c r="AJ44" s="196"/>
      <c r="AK44" s="196"/>
      <c r="AL44" s="196">
        <v>36</v>
      </c>
      <c r="AM44" s="196">
        <v>6</v>
      </c>
      <c r="AN44" s="244">
        <v>44</v>
      </c>
      <c r="AO44" s="265">
        <f>AF44-AG44</f>
        <v>36</v>
      </c>
      <c r="AP44" s="266"/>
      <c r="AQ44" s="267">
        <v>8</v>
      </c>
      <c r="AR44" s="267">
        <v>8</v>
      </c>
      <c r="AS44" s="297"/>
      <c r="AT44" s="298"/>
      <c r="AU44" s="267"/>
      <c r="AV44" s="267">
        <v>8</v>
      </c>
      <c r="AW44" s="297"/>
      <c r="AX44" s="298"/>
      <c r="AY44" s="267"/>
      <c r="AZ44" s="267"/>
      <c r="BA44" s="267"/>
      <c r="BB44" s="346">
        <v>6</v>
      </c>
      <c r="BC44" s="347">
        <v>2</v>
      </c>
      <c r="BD44" s="347"/>
      <c r="BE44" s="46">
        <v>4</v>
      </c>
      <c r="BF44" s="365"/>
    </row>
    <row r="45" spans="1:58" s="4" customFormat="1" ht="78" customHeight="1">
      <c r="A45" s="24"/>
      <c r="B45" s="59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84" t="s">
        <v>89</v>
      </c>
      <c r="U45" s="126"/>
      <c r="V45" s="126"/>
      <c r="W45" s="126"/>
      <c r="X45" s="126"/>
      <c r="Y45" s="126"/>
      <c r="Z45" s="126"/>
      <c r="AA45" s="126"/>
      <c r="AB45" s="126"/>
      <c r="AC45" s="126"/>
      <c r="AD45" s="200"/>
      <c r="AE45" s="201">
        <f aca="true" t="shared" si="8" ref="AE45:AO45">SUM(AE43:AE44)</f>
        <v>5</v>
      </c>
      <c r="AF45" s="201">
        <f t="shared" si="8"/>
        <v>150</v>
      </c>
      <c r="AG45" s="201">
        <f t="shared" si="8"/>
        <v>81</v>
      </c>
      <c r="AH45" s="201">
        <f t="shared" si="8"/>
        <v>27</v>
      </c>
      <c r="AI45" s="201">
        <f t="shared" si="8"/>
        <v>6</v>
      </c>
      <c r="AJ45" s="201">
        <f t="shared" si="8"/>
        <v>18</v>
      </c>
      <c r="AK45" s="201">
        <f t="shared" si="8"/>
        <v>4</v>
      </c>
      <c r="AL45" s="201">
        <f t="shared" si="8"/>
        <v>36</v>
      </c>
      <c r="AM45" s="201">
        <f t="shared" si="8"/>
        <v>6</v>
      </c>
      <c r="AN45" s="201">
        <f t="shared" si="8"/>
        <v>65</v>
      </c>
      <c r="AO45" s="201">
        <f t="shared" si="8"/>
        <v>69</v>
      </c>
      <c r="AP45" s="270"/>
      <c r="AQ45" s="271">
        <v>2</v>
      </c>
      <c r="AR45" s="271">
        <v>2</v>
      </c>
      <c r="AS45" s="299"/>
      <c r="AT45" s="270"/>
      <c r="AU45" s="271"/>
      <c r="AV45" s="271">
        <v>1</v>
      </c>
      <c r="AW45" s="331"/>
      <c r="AX45" s="204"/>
      <c r="AY45" s="204"/>
      <c r="AZ45" s="204"/>
      <c r="BA45" s="204"/>
      <c r="BB45" s="204">
        <f>SUM(BB43:BB44)</f>
        <v>9</v>
      </c>
      <c r="BC45" s="204">
        <f>SUM(BC43:BC44)</f>
        <v>3</v>
      </c>
      <c r="BD45" s="204">
        <f>SUM(BD43:BD44)</f>
        <v>2</v>
      </c>
      <c r="BE45" s="204">
        <f>SUM(BE43:BE44)</f>
        <v>4</v>
      </c>
      <c r="BF45" s="365"/>
    </row>
    <row r="46" spans="1:58" s="4" customFormat="1" ht="78" customHeight="1">
      <c r="A46" s="24"/>
      <c r="B46" s="60" t="s">
        <v>94</v>
      </c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202"/>
      <c r="AE46" s="195">
        <f>AE45+AE41</f>
        <v>16</v>
      </c>
      <c r="AF46" s="195">
        <f aca="true" t="shared" si="9" ref="AF46:AO46">AF45+AF41</f>
        <v>480</v>
      </c>
      <c r="AG46" s="195">
        <f t="shared" si="9"/>
        <v>279</v>
      </c>
      <c r="AH46" s="195">
        <f t="shared" si="9"/>
        <v>126</v>
      </c>
      <c r="AI46" s="195">
        <f t="shared" si="9"/>
        <v>22</v>
      </c>
      <c r="AJ46" s="195">
        <f t="shared" si="9"/>
        <v>72</v>
      </c>
      <c r="AK46" s="195">
        <f t="shared" si="9"/>
        <v>13</v>
      </c>
      <c r="AL46" s="195">
        <f t="shared" si="9"/>
        <v>81</v>
      </c>
      <c r="AM46" s="195">
        <f t="shared" si="9"/>
        <v>13</v>
      </c>
      <c r="AN46" s="195">
        <f t="shared" si="9"/>
        <v>231</v>
      </c>
      <c r="AO46" s="272">
        <f t="shared" si="9"/>
        <v>201</v>
      </c>
      <c r="AP46" s="204">
        <v>2</v>
      </c>
      <c r="AQ46" s="273">
        <v>2</v>
      </c>
      <c r="AR46" s="273">
        <v>4</v>
      </c>
      <c r="AS46" s="300"/>
      <c r="AT46" s="301">
        <v>1</v>
      </c>
      <c r="AU46" s="273">
        <v>1</v>
      </c>
      <c r="AV46" s="273">
        <v>2</v>
      </c>
      <c r="AW46" s="332"/>
      <c r="AX46" s="204">
        <f aca="true" t="shared" si="10" ref="AX46:BE46">AX45+AX41</f>
        <v>6.5</v>
      </c>
      <c r="AY46" s="204">
        <f t="shared" si="10"/>
        <v>3</v>
      </c>
      <c r="AZ46" s="204">
        <f t="shared" si="10"/>
        <v>2</v>
      </c>
      <c r="BA46" s="204">
        <f t="shared" si="10"/>
        <v>1.5</v>
      </c>
      <c r="BB46" s="204">
        <f t="shared" si="10"/>
        <v>18</v>
      </c>
      <c r="BC46" s="204">
        <f t="shared" si="10"/>
        <v>8</v>
      </c>
      <c r="BD46" s="204">
        <f t="shared" si="10"/>
        <v>4</v>
      </c>
      <c r="BE46" s="204">
        <f t="shared" si="10"/>
        <v>6</v>
      </c>
      <c r="BF46" s="365"/>
    </row>
    <row r="47" spans="1:58" s="4" customFormat="1" ht="78" customHeight="1">
      <c r="A47" s="24"/>
      <c r="B47" s="62" t="s">
        <v>95</v>
      </c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203"/>
      <c r="AE47" s="204">
        <f>AE46+AE35</f>
        <v>48.5</v>
      </c>
      <c r="AF47" s="204">
        <f>AF46+AF35</f>
        <v>1455</v>
      </c>
      <c r="AG47" s="204">
        <f aca="true" t="shared" si="11" ref="AG47:AQ47">AG46+AG35</f>
        <v>666</v>
      </c>
      <c r="AH47" s="204">
        <f t="shared" si="11"/>
        <v>297</v>
      </c>
      <c r="AI47" s="204">
        <f t="shared" si="11"/>
        <v>48</v>
      </c>
      <c r="AJ47" s="204">
        <f t="shared" si="11"/>
        <v>217</v>
      </c>
      <c r="AK47" s="204">
        <f t="shared" si="11"/>
        <v>34</v>
      </c>
      <c r="AL47" s="204">
        <f t="shared" si="11"/>
        <v>152</v>
      </c>
      <c r="AM47" s="204">
        <f t="shared" si="11"/>
        <v>26</v>
      </c>
      <c r="AN47" s="204">
        <f t="shared" si="11"/>
        <v>522</v>
      </c>
      <c r="AO47" s="204">
        <f t="shared" si="11"/>
        <v>789</v>
      </c>
      <c r="AP47" s="204">
        <f t="shared" si="11"/>
        <v>5</v>
      </c>
      <c r="AQ47" s="271">
        <f t="shared" si="11"/>
        <v>7</v>
      </c>
      <c r="AR47" s="271">
        <v>9</v>
      </c>
      <c r="AS47" s="299"/>
      <c r="AT47" s="204">
        <v>1</v>
      </c>
      <c r="AU47" s="271">
        <v>1</v>
      </c>
      <c r="AV47" s="271">
        <v>4</v>
      </c>
      <c r="AW47" s="299"/>
      <c r="AX47" s="204">
        <f>AX46+AX35</f>
        <v>25</v>
      </c>
      <c r="AY47" s="204">
        <f aca="true" t="shared" si="12" ref="AY47:BE47">AY46+AY35</f>
        <v>11</v>
      </c>
      <c r="AZ47" s="204">
        <f t="shared" si="12"/>
        <v>10</v>
      </c>
      <c r="BA47" s="204">
        <f t="shared" si="12"/>
        <v>4</v>
      </c>
      <c r="BB47" s="204">
        <f t="shared" si="12"/>
        <v>24</v>
      </c>
      <c r="BC47" s="204">
        <f t="shared" si="12"/>
        <v>11</v>
      </c>
      <c r="BD47" s="204">
        <f t="shared" si="12"/>
        <v>4</v>
      </c>
      <c r="BE47" s="204">
        <f t="shared" si="12"/>
        <v>9</v>
      </c>
      <c r="BF47" s="365"/>
    </row>
    <row r="48" spans="1:58" s="4" customFormat="1" ht="54.75" customHeight="1">
      <c r="A48" s="24"/>
      <c r="B48" s="64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127"/>
      <c r="V48" s="127"/>
      <c r="W48" s="128"/>
      <c r="X48" s="128"/>
      <c r="Y48" s="156"/>
      <c r="Z48" s="156"/>
      <c r="AA48" s="157"/>
      <c r="AB48" s="158" t="s">
        <v>96</v>
      </c>
      <c r="AC48" s="205"/>
      <c r="AD48" s="206"/>
      <c r="AE48" s="207" t="s">
        <v>97</v>
      </c>
      <c r="AF48" s="208"/>
      <c r="AG48" s="208"/>
      <c r="AH48" s="208"/>
      <c r="AI48" s="208"/>
      <c r="AJ48" s="208"/>
      <c r="AK48" s="208"/>
      <c r="AL48" s="208"/>
      <c r="AM48" s="208"/>
      <c r="AN48" s="208"/>
      <c r="AO48" s="274"/>
      <c r="AP48" s="275">
        <v>5</v>
      </c>
      <c r="AQ48" s="276"/>
      <c r="AR48" s="276"/>
      <c r="AS48" s="37"/>
      <c r="AT48" s="275"/>
      <c r="AU48" s="276"/>
      <c r="AV48" s="276"/>
      <c r="AW48" s="37"/>
      <c r="AX48" s="207">
        <v>3</v>
      </c>
      <c r="AY48" s="208"/>
      <c r="AZ48" s="208"/>
      <c r="BA48" s="274"/>
      <c r="BB48" s="207">
        <v>2</v>
      </c>
      <c r="BC48" s="208"/>
      <c r="BD48" s="208"/>
      <c r="BE48" s="274"/>
      <c r="BF48" s="365"/>
    </row>
    <row r="49" spans="1:58" s="4" customFormat="1" ht="54.75" customHeight="1">
      <c r="A49" s="24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129"/>
      <c r="V49" s="129"/>
      <c r="W49" s="128"/>
      <c r="X49" s="128"/>
      <c r="Y49" s="156"/>
      <c r="Z49" s="156"/>
      <c r="AA49" s="156"/>
      <c r="AB49" s="159"/>
      <c r="AC49" s="128"/>
      <c r="AD49" s="209"/>
      <c r="AE49" s="210" t="s">
        <v>98</v>
      </c>
      <c r="AF49" s="211"/>
      <c r="AG49" s="211"/>
      <c r="AH49" s="211"/>
      <c r="AI49" s="211"/>
      <c r="AJ49" s="211"/>
      <c r="AK49" s="211"/>
      <c r="AL49" s="211"/>
      <c r="AM49" s="211"/>
      <c r="AN49" s="211"/>
      <c r="AO49" s="277"/>
      <c r="AP49" s="278"/>
      <c r="AQ49" s="279">
        <v>7</v>
      </c>
      <c r="AR49" s="279"/>
      <c r="AS49" s="302"/>
      <c r="AT49" s="278"/>
      <c r="AU49" s="279"/>
      <c r="AV49" s="279"/>
      <c r="AW49" s="302"/>
      <c r="AX49" s="210">
        <v>4</v>
      </c>
      <c r="AY49" s="211"/>
      <c r="AZ49" s="211"/>
      <c r="BA49" s="277"/>
      <c r="BB49" s="210">
        <v>3</v>
      </c>
      <c r="BC49" s="211"/>
      <c r="BD49" s="211"/>
      <c r="BE49" s="277"/>
      <c r="BF49" s="365"/>
    </row>
    <row r="50" spans="1:58" s="4" customFormat="1" ht="54.75" customHeight="1">
      <c r="A50" s="24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129"/>
      <c r="V50" s="129"/>
      <c r="W50" s="128"/>
      <c r="X50" s="128"/>
      <c r="Y50" s="156"/>
      <c r="Z50" s="156"/>
      <c r="AA50" s="156"/>
      <c r="AB50" s="159"/>
      <c r="AC50" s="128"/>
      <c r="AD50" s="209"/>
      <c r="AE50" s="210" t="s">
        <v>99</v>
      </c>
      <c r="AF50" s="211"/>
      <c r="AG50" s="211"/>
      <c r="AH50" s="211"/>
      <c r="AI50" s="211"/>
      <c r="AJ50" s="211"/>
      <c r="AK50" s="211"/>
      <c r="AL50" s="211"/>
      <c r="AM50" s="211"/>
      <c r="AN50" s="211"/>
      <c r="AO50" s="277"/>
      <c r="AP50" s="278"/>
      <c r="AQ50" s="279"/>
      <c r="AR50" s="279">
        <v>9</v>
      </c>
      <c r="AS50" s="302"/>
      <c r="AT50" s="278"/>
      <c r="AU50" s="279"/>
      <c r="AV50" s="279"/>
      <c r="AW50" s="302"/>
      <c r="AX50" s="210">
        <v>5</v>
      </c>
      <c r="AY50" s="211"/>
      <c r="AZ50" s="211"/>
      <c r="BA50" s="277"/>
      <c r="BB50" s="210">
        <v>4</v>
      </c>
      <c r="BC50" s="211"/>
      <c r="BD50" s="211"/>
      <c r="BE50" s="277"/>
      <c r="BF50" s="365"/>
    </row>
    <row r="51" spans="1:58" s="4" customFormat="1" ht="54.75" customHeight="1">
      <c r="A51" s="24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86" t="s">
        <v>100</v>
      </c>
      <c r="U51" s="130"/>
      <c r="V51" s="130"/>
      <c r="W51" s="131"/>
      <c r="X51" s="128"/>
      <c r="Y51" s="156"/>
      <c r="Z51" s="156"/>
      <c r="AA51" s="156"/>
      <c r="AB51" s="159"/>
      <c r="AC51" s="128"/>
      <c r="AD51" s="209"/>
      <c r="AE51" s="210" t="s">
        <v>101</v>
      </c>
      <c r="AF51" s="211"/>
      <c r="AG51" s="211"/>
      <c r="AH51" s="211"/>
      <c r="AI51" s="211"/>
      <c r="AJ51" s="211"/>
      <c r="AK51" s="211"/>
      <c r="AL51" s="211"/>
      <c r="AM51" s="211"/>
      <c r="AN51" s="211"/>
      <c r="AO51" s="277"/>
      <c r="AP51" s="278"/>
      <c r="AQ51" s="279"/>
      <c r="AR51" s="279"/>
      <c r="AS51" s="302"/>
      <c r="AT51" s="278"/>
      <c r="AU51" s="279"/>
      <c r="AV51" s="279"/>
      <c r="AW51" s="302"/>
      <c r="AX51" s="210"/>
      <c r="AY51" s="211"/>
      <c r="AZ51" s="211"/>
      <c r="BA51" s="277"/>
      <c r="BB51" s="210"/>
      <c r="BC51" s="211"/>
      <c r="BD51" s="211"/>
      <c r="BE51" s="277"/>
      <c r="BF51" s="365"/>
    </row>
    <row r="52" spans="1:58" s="4" customFormat="1" ht="54.75" customHeight="1">
      <c r="A52" s="24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7" t="s">
        <v>102</v>
      </c>
      <c r="U52" s="87"/>
      <c r="V52" s="130"/>
      <c r="W52" s="131"/>
      <c r="X52" s="128"/>
      <c r="Y52" s="160"/>
      <c r="Z52" s="160"/>
      <c r="AA52" s="160"/>
      <c r="AB52" s="159"/>
      <c r="AC52" s="128"/>
      <c r="AD52" s="209"/>
      <c r="AE52" s="210" t="s">
        <v>103</v>
      </c>
      <c r="AF52" s="211"/>
      <c r="AG52" s="211"/>
      <c r="AH52" s="211"/>
      <c r="AI52" s="211"/>
      <c r="AJ52" s="211"/>
      <c r="AK52" s="211"/>
      <c r="AL52" s="211"/>
      <c r="AM52" s="211"/>
      <c r="AN52" s="211"/>
      <c r="AO52" s="277"/>
      <c r="AP52" s="278"/>
      <c r="AQ52" s="279"/>
      <c r="AR52" s="279"/>
      <c r="AS52" s="302"/>
      <c r="AT52" s="278">
        <v>1</v>
      </c>
      <c r="AU52" s="279"/>
      <c r="AV52" s="279"/>
      <c r="AW52" s="302"/>
      <c r="AX52" s="210"/>
      <c r="AY52" s="211"/>
      <c r="AZ52" s="211"/>
      <c r="BA52" s="277"/>
      <c r="BB52" s="210">
        <v>1</v>
      </c>
      <c r="BC52" s="211"/>
      <c r="BD52" s="211"/>
      <c r="BE52" s="277"/>
      <c r="BF52" s="365"/>
    </row>
    <row r="53" spans="1:58" s="4" customFormat="1" ht="54.75" customHeight="1">
      <c r="A53" s="24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8" t="s">
        <v>104</v>
      </c>
      <c r="U53" s="88"/>
      <c r="V53" s="88"/>
      <c r="W53" s="131"/>
      <c r="X53" s="128"/>
      <c r="Y53" s="156"/>
      <c r="Z53" s="156"/>
      <c r="AA53" s="156"/>
      <c r="AB53" s="159"/>
      <c r="AC53" s="128"/>
      <c r="AD53" s="209"/>
      <c r="AE53" s="210" t="s">
        <v>44</v>
      </c>
      <c r="AF53" s="211"/>
      <c r="AG53" s="211"/>
      <c r="AH53" s="211"/>
      <c r="AI53" s="211"/>
      <c r="AJ53" s="211"/>
      <c r="AK53" s="211"/>
      <c r="AL53" s="211"/>
      <c r="AM53" s="211"/>
      <c r="AN53" s="211"/>
      <c r="AO53" s="277"/>
      <c r="AP53" s="278"/>
      <c r="AQ53" s="279"/>
      <c r="AR53" s="279"/>
      <c r="AS53" s="302"/>
      <c r="AT53" s="278"/>
      <c r="AU53" s="279">
        <v>1</v>
      </c>
      <c r="AV53" s="279"/>
      <c r="AW53" s="302"/>
      <c r="AX53" s="210">
        <v>1</v>
      </c>
      <c r="AY53" s="211"/>
      <c r="AZ53" s="211"/>
      <c r="BA53" s="277"/>
      <c r="BB53" s="210"/>
      <c r="BC53" s="211"/>
      <c r="BD53" s="211"/>
      <c r="BE53" s="277"/>
      <c r="BF53" s="365"/>
    </row>
    <row r="54" spans="1:58" s="4" customFormat="1" ht="54.75" customHeight="1">
      <c r="A54" s="24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8" t="s">
        <v>105</v>
      </c>
      <c r="U54" s="88"/>
      <c r="V54" s="88"/>
      <c r="W54" s="131"/>
      <c r="X54" s="128"/>
      <c r="Y54" s="156"/>
      <c r="Z54" s="156"/>
      <c r="AA54" s="156"/>
      <c r="AB54" s="159"/>
      <c r="AC54" s="128"/>
      <c r="AD54" s="209"/>
      <c r="AE54" s="210" t="s">
        <v>45</v>
      </c>
      <c r="AF54" s="211"/>
      <c r="AG54" s="211"/>
      <c r="AH54" s="211"/>
      <c r="AI54" s="211"/>
      <c r="AJ54" s="211"/>
      <c r="AK54" s="211"/>
      <c r="AL54" s="211"/>
      <c r="AM54" s="211"/>
      <c r="AN54" s="211"/>
      <c r="AO54" s="277"/>
      <c r="AP54" s="278"/>
      <c r="AQ54" s="279"/>
      <c r="AR54" s="279"/>
      <c r="AS54" s="302"/>
      <c r="AT54" s="278"/>
      <c r="AU54" s="279"/>
      <c r="AV54" s="279">
        <v>4</v>
      </c>
      <c r="AW54" s="302"/>
      <c r="AX54" s="210">
        <v>2</v>
      </c>
      <c r="AY54" s="211"/>
      <c r="AZ54" s="211"/>
      <c r="BA54" s="277"/>
      <c r="BB54" s="210">
        <v>2</v>
      </c>
      <c r="BC54" s="211"/>
      <c r="BD54" s="211"/>
      <c r="BE54" s="277"/>
      <c r="BF54" s="365"/>
    </row>
    <row r="55" spans="1:58" s="4" customFormat="1" ht="54.75" customHeight="1">
      <c r="A55" s="24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88" t="s">
        <v>106</v>
      </c>
      <c r="U55" s="88"/>
      <c r="V55" s="88"/>
      <c r="W55" s="131"/>
      <c r="X55" s="128"/>
      <c r="Y55" s="156"/>
      <c r="Z55" s="156"/>
      <c r="AA55" s="156"/>
      <c r="AB55" s="161"/>
      <c r="AC55" s="212"/>
      <c r="AD55" s="213"/>
      <c r="AE55" s="214" t="s">
        <v>107</v>
      </c>
      <c r="AF55" s="215"/>
      <c r="AG55" s="215"/>
      <c r="AH55" s="215"/>
      <c r="AI55" s="215"/>
      <c r="AJ55" s="215"/>
      <c r="AK55" s="215"/>
      <c r="AL55" s="215"/>
      <c r="AM55" s="215"/>
      <c r="AN55" s="215"/>
      <c r="AO55" s="280"/>
      <c r="AP55" s="281"/>
      <c r="AQ55" s="282"/>
      <c r="AR55" s="282"/>
      <c r="AS55" s="303"/>
      <c r="AT55" s="281"/>
      <c r="AU55" s="282"/>
      <c r="AV55" s="282"/>
      <c r="AW55" s="303"/>
      <c r="AX55" s="214"/>
      <c r="AY55" s="215"/>
      <c r="AZ55" s="215"/>
      <c r="BA55" s="280"/>
      <c r="BB55" s="214"/>
      <c r="BC55" s="215"/>
      <c r="BD55" s="215"/>
      <c r="BE55" s="280"/>
      <c r="BF55" s="365"/>
    </row>
    <row r="56" spans="1:58" s="4" customFormat="1" ht="33.75" customHeight="1">
      <c r="A56" s="24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132"/>
      <c r="X56" s="132"/>
      <c r="Y56" s="132"/>
      <c r="Z56" s="132"/>
      <c r="AA56" s="132"/>
      <c r="AB56" s="132"/>
      <c r="AC56" s="132"/>
      <c r="AD56" s="216"/>
      <c r="AE56" s="216"/>
      <c r="AF56" s="216"/>
      <c r="AG56" s="216"/>
      <c r="AH56" s="216"/>
      <c r="AI56" s="216"/>
      <c r="AJ56" s="216"/>
      <c r="AK56" s="216"/>
      <c r="AL56" s="216"/>
      <c r="AM56" s="216"/>
      <c r="AN56" s="216"/>
      <c r="AO56" s="21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365"/>
    </row>
    <row r="57" spans="1:58" s="4" customFormat="1" ht="57" customHeight="1">
      <c r="A57" s="24"/>
      <c r="B57" s="67" t="s">
        <v>108</v>
      </c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162"/>
      <c r="AB57" s="163" t="s">
        <v>109</v>
      </c>
      <c r="AC57" s="163"/>
      <c r="AD57" s="163"/>
      <c r="AE57" s="163"/>
      <c r="AF57" s="163"/>
      <c r="AG57" s="163"/>
      <c r="AH57" s="163"/>
      <c r="AI57" s="163"/>
      <c r="AJ57" s="163"/>
      <c r="AK57" s="163"/>
      <c r="AL57" s="163"/>
      <c r="AM57" s="163"/>
      <c r="AN57" s="163"/>
      <c r="AO57" s="163"/>
      <c r="AP57" s="163"/>
      <c r="AQ57" s="163"/>
      <c r="AR57" s="163"/>
      <c r="AS57" s="163"/>
      <c r="AT57" s="163"/>
      <c r="AU57" s="163"/>
      <c r="AV57" s="163"/>
      <c r="AW57" s="163"/>
      <c r="AX57" s="163"/>
      <c r="AY57" s="163"/>
      <c r="AZ57" s="66"/>
      <c r="BA57" s="66"/>
      <c r="BB57" s="66"/>
      <c r="BC57" s="66"/>
      <c r="BD57" s="66"/>
      <c r="BE57" s="66"/>
      <c r="BF57" s="365"/>
    </row>
    <row r="58" spans="1:58" s="4" customFormat="1" ht="109.5" customHeight="1">
      <c r="A58" s="24"/>
      <c r="B58" s="69" t="s">
        <v>110</v>
      </c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89" t="s">
        <v>111</v>
      </c>
      <c r="U58" s="133"/>
      <c r="V58" s="134" t="s">
        <v>112</v>
      </c>
      <c r="W58" s="135" t="s">
        <v>113</v>
      </c>
      <c r="X58" s="136"/>
      <c r="Y58" s="164" t="s">
        <v>114</v>
      </c>
      <c r="Z58" s="165"/>
      <c r="AA58" s="166"/>
      <c r="AB58" s="167" t="s">
        <v>110</v>
      </c>
      <c r="AC58" s="217" t="s">
        <v>115</v>
      </c>
      <c r="AD58" s="218"/>
      <c r="AE58" s="218"/>
      <c r="AF58" s="218"/>
      <c r="AG58" s="218"/>
      <c r="AH58" s="218"/>
      <c r="AI58" s="218"/>
      <c r="AJ58" s="218"/>
      <c r="AK58" s="218"/>
      <c r="AL58" s="218"/>
      <c r="AM58" s="218"/>
      <c r="AN58" s="218"/>
      <c r="AO58" s="218"/>
      <c r="AP58" s="218"/>
      <c r="AQ58" s="218"/>
      <c r="AR58" s="218"/>
      <c r="AS58" s="304"/>
      <c r="AT58" s="305" t="s">
        <v>112</v>
      </c>
      <c r="AU58" s="306"/>
      <c r="AV58" s="306"/>
      <c r="AW58" s="306"/>
      <c r="AX58" s="306"/>
      <c r="AY58" s="333"/>
      <c r="AZ58" s="66"/>
      <c r="BA58" s="66"/>
      <c r="BB58" s="66"/>
      <c r="BC58" s="66"/>
      <c r="BD58" s="66"/>
      <c r="BE58" s="66"/>
      <c r="BF58" s="365"/>
    </row>
    <row r="59" spans="1:58" s="4" customFormat="1" ht="105" customHeight="1">
      <c r="A59" s="24"/>
      <c r="B59" s="71" t="s">
        <v>116</v>
      </c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90" t="s">
        <v>76</v>
      </c>
      <c r="U59" s="137"/>
      <c r="V59" s="138" t="s">
        <v>117</v>
      </c>
      <c r="W59" s="139">
        <v>5</v>
      </c>
      <c r="X59" s="140"/>
      <c r="Y59" s="168">
        <v>8</v>
      </c>
      <c r="Z59" s="169"/>
      <c r="AA59" s="170"/>
      <c r="AB59" s="171">
        <v>1</v>
      </c>
      <c r="AC59" s="219" t="s">
        <v>118</v>
      </c>
      <c r="AD59" s="220"/>
      <c r="AE59" s="220"/>
      <c r="AF59" s="220"/>
      <c r="AG59" s="220"/>
      <c r="AH59" s="220"/>
      <c r="AI59" s="220"/>
      <c r="AJ59" s="220"/>
      <c r="AK59" s="220"/>
      <c r="AL59" s="220"/>
      <c r="AM59" s="220"/>
      <c r="AN59" s="220"/>
      <c r="AO59" s="220"/>
      <c r="AP59" s="220"/>
      <c r="AQ59" s="220"/>
      <c r="AR59" s="220"/>
      <c r="AS59" s="307"/>
      <c r="AT59" s="308" t="s">
        <v>119</v>
      </c>
      <c r="AU59" s="309"/>
      <c r="AV59" s="309"/>
      <c r="AW59" s="309"/>
      <c r="AX59" s="309"/>
      <c r="AY59" s="334"/>
      <c r="AZ59" s="66"/>
      <c r="BA59" s="66"/>
      <c r="BB59" s="66"/>
      <c r="BC59" s="66"/>
      <c r="BD59" s="66"/>
      <c r="BE59" s="66"/>
      <c r="BF59" s="365"/>
    </row>
    <row r="60" spans="1:58" s="4" customFormat="1" ht="39.75" customHeight="1">
      <c r="A60" s="24"/>
      <c r="B60" s="73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91"/>
      <c r="U60" s="91"/>
      <c r="V60" s="141"/>
      <c r="W60" s="142"/>
      <c r="X60" s="142"/>
      <c r="Y60" s="172"/>
      <c r="Z60" s="172"/>
      <c r="AA60" s="173"/>
      <c r="AB60" s="173"/>
      <c r="AC60" s="173"/>
      <c r="AD60" s="173"/>
      <c r="AE60" s="173"/>
      <c r="AF60" s="173"/>
      <c r="AG60" s="173"/>
      <c r="AH60" s="173"/>
      <c r="AI60" s="173"/>
      <c r="AJ60" s="173"/>
      <c r="AK60" s="173"/>
      <c r="AL60" s="173"/>
      <c r="AM60" s="173"/>
      <c r="AN60" s="173"/>
      <c r="AO60" s="173"/>
      <c r="AP60" s="173"/>
      <c r="AQ60" s="173"/>
      <c r="AR60" s="173"/>
      <c r="AS60" s="173"/>
      <c r="AT60" s="58"/>
      <c r="AU60" s="58"/>
      <c r="AV60" s="58"/>
      <c r="AW60" s="58"/>
      <c r="AX60" s="58"/>
      <c r="AY60" s="58"/>
      <c r="AZ60" s="66"/>
      <c r="BA60" s="66"/>
      <c r="BB60" s="66"/>
      <c r="BC60" s="66"/>
      <c r="BD60" s="66"/>
      <c r="BE60" s="66"/>
      <c r="BF60" s="365"/>
    </row>
    <row r="61" spans="1:58" s="4" customFormat="1" ht="39.75" customHeight="1">
      <c r="A61" s="2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143"/>
      <c r="V61" s="144"/>
      <c r="W61" s="144"/>
      <c r="X61" s="144"/>
      <c r="Y61" s="58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3"/>
      <c r="AK61" s="173"/>
      <c r="AL61" s="173"/>
      <c r="AM61" s="173"/>
      <c r="AN61" s="173"/>
      <c r="AO61" s="173"/>
      <c r="AP61" s="173"/>
      <c r="AQ61" s="283"/>
      <c r="AR61" s="283"/>
      <c r="AS61" s="283"/>
      <c r="AT61" s="173"/>
      <c r="AU61" s="310"/>
      <c r="AV61" s="310"/>
      <c r="AW61" s="310"/>
      <c r="AX61" s="310"/>
      <c r="AY61" s="310"/>
      <c r="AZ61" s="66"/>
      <c r="BA61" s="66"/>
      <c r="BB61" s="66"/>
      <c r="BC61" s="66"/>
      <c r="BD61" s="66"/>
      <c r="BE61" s="66"/>
      <c r="BF61" s="365"/>
    </row>
    <row r="62" spans="1:58" s="4" customFormat="1" ht="39.75" customHeight="1">
      <c r="A62" s="2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92" t="s">
        <v>120</v>
      </c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66"/>
      <c r="BE62" s="66"/>
      <c r="BF62" s="365"/>
    </row>
    <row r="63" spans="1:58" ht="12.75" customHeight="1">
      <c r="A63" s="24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145"/>
      <c r="V63" s="146"/>
      <c r="W63" s="147"/>
      <c r="X63" s="132"/>
      <c r="Y63" s="132"/>
      <c r="Z63" s="132"/>
      <c r="AA63" s="132"/>
      <c r="AB63" s="132"/>
      <c r="AC63" s="132"/>
      <c r="AD63" s="216"/>
      <c r="AE63" s="216"/>
      <c r="AF63" s="216"/>
      <c r="AG63" s="216"/>
      <c r="AH63" s="216"/>
      <c r="AI63" s="216"/>
      <c r="AJ63" s="216"/>
      <c r="AK63" s="216"/>
      <c r="AL63" s="216"/>
      <c r="AM63" s="216"/>
      <c r="AN63" s="216"/>
      <c r="AO63" s="21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365"/>
    </row>
    <row r="64" spans="1:256" s="7" customFormat="1" ht="72" customHeight="1">
      <c r="A64" s="24"/>
      <c r="B64" s="75" t="s">
        <v>121</v>
      </c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93"/>
      <c r="U64" s="148" t="s">
        <v>122</v>
      </c>
      <c r="V64" s="149" t="s">
        <v>123</v>
      </c>
      <c r="W64" s="150"/>
      <c r="X64" s="151"/>
      <c r="Y64" s="174" t="s">
        <v>124</v>
      </c>
      <c r="Z64" s="175"/>
      <c r="AA64" s="174" t="s">
        <v>125</v>
      </c>
      <c r="AB64" s="175"/>
      <c r="AC64" s="66"/>
      <c r="AD64" s="66"/>
      <c r="AE64" s="221"/>
      <c r="AF64" s="221"/>
      <c r="AG64" s="221"/>
      <c r="AH64" s="221"/>
      <c r="AI64" s="221"/>
      <c r="AJ64" s="221"/>
      <c r="AK64" s="248"/>
      <c r="AL64" s="248"/>
      <c r="AM64" s="248"/>
      <c r="AN64" s="248"/>
      <c r="AO64" s="248"/>
      <c r="AP64" s="248"/>
      <c r="AQ64" s="221"/>
      <c r="AR64" s="221"/>
      <c r="AS64" s="221"/>
      <c r="AT64" s="221"/>
      <c r="AU64" s="221"/>
      <c r="AV64" s="221"/>
      <c r="AW64" s="335"/>
      <c r="AX64" s="335"/>
      <c r="AY64" s="336"/>
      <c r="AZ64" s="336"/>
      <c r="BA64" s="336"/>
      <c r="BB64" s="66"/>
      <c r="BC64" s="66"/>
      <c r="BD64" s="66"/>
      <c r="BE64" s="66"/>
      <c r="BF64" s="365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  <c r="IV64" s="4"/>
    </row>
    <row r="65" spans="1:256" s="7" customFormat="1" ht="115.5" customHeight="1">
      <c r="A65" s="24"/>
      <c r="B65" s="376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387"/>
      <c r="U65" s="393"/>
      <c r="V65" s="394"/>
      <c r="W65" s="248"/>
      <c r="X65" s="395"/>
      <c r="Y65" s="436"/>
      <c r="Z65" s="437"/>
      <c r="AA65" s="436"/>
      <c r="AB65" s="437"/>
      <c r="AC65" s="66"/>
      <c r="AD65" s="66"/>
      <c r="AE65" s="221"/>
      <c r="AF65" s="221"/>
      <c r="AG65" s="221"/>
      <c r="AH65" s="221"/>
      <c r="AI65" s="221"/>
      <c r="AJ65" s="221"/>
      <c r="AK65" s="248"/>
      <c r="AL65" s="248"/>
      <c r="AM65" s="248"/>
      <c r="AN65" s="248"/>
      <c r="AO65" s="248"/>
      <c r="AP65" s="248"/>
      <c r="AQ65" s="221"/>
      <c r="AR65" s="221"/>
      <c r="AS65" s="221"/>
      <c r="AT65" s="221"/>
      <c r="AU65" s="221"/>
      <c r="AV65" s="221"/>
      <c r="AW65" s="335"/>
      <c r="AX65" s="335"/>
      <c r="AY65" s="336"/>
      <c r="AZ65" s="336"/>
      <c r="BA65" s="336"/>
      <c r="BB65" s="66"/>
      <c r="BC65" s="66"/>
      <c r="BD65" s="66"/>
      <c r="BE65" s="66"/>
      <c r="BF65" s="365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</row>
    <row r="66" spans="1:256" s="7" customFormat="1" ht="79.5" customHeight="1">
      <c r="A66" s="24"/>
      <c r="B66" s="377"/>
      <c r="C66" s="378"/>
      <c r="D66" s="378"/>
      <c r="E66" s="378"/>
      <c r="F66" s="378"/>
      <c r="G66" s="378"/>
      <c r="H66" s="378"/>
      <c r="I66" s="378"/>
      <c r="J66" s="378"/>
      <c r="K66" s="378"/>
      <c r="L66" s="378"/>
      <c r="M66" s="378"/>
      <c r="N66" s="378"/>
      <c r="O66" s="378"/>
      <c r="P66" s="378"/>
      <c r="Q66" s="378"/>
      <c r="R66" s="378"/>
      <c r="S66" s="378"/>
      <c r="T66" s="388"/>
      <c r="U66" s="396"/>
      <c r="V66" s="397"/>
      <c r="W66" s="398"/>
      <c r="X66" s="399"/>
      <c r="Y66" s="438" t="s">
        <v>126</v>
      </c>
      <c r="Z66" s="439" t="s">
        <v>127</v>
      </c>
      <c r="AA66" s="438" t="s">
        <v>126</v>
      </c>
      <c r="AB66" s="440" t="s">
        <v>127</v>
      </c>
      <c r="AC66" s="128"/>
      <c r="AD66" s="128"/>
      <c r="AE66" s="221"/>
      <c r="AF66" s="221"/>
      <c r="AG66" s="221"/>
      <c r="AH66" s="221"/>
      <c r="AI66" s="221"/>
      <c r="AJ66" s="221"/>
      <c r="AK66" s="248"/>
      <c r="AL66" s="248"/>
      <c r="AM66" s="248"/>
      <c r="AN66" s="248"/>
      <c r="AO66" s="248"/>
      <c r="AP66" s="248"/>
      <c r="AQ66" s="221"/>
      <c r="AR66" s="221"/>
      <c r="AS66" s="221"/>
      <c r="AT66" s="221"/>
      <c r="AU66" s="221"/>
      <c r="AV66" s="221"/>
      <c r="AW66" s="58"/>
      <c r="AX66" s="58"/>
      <c r="AY66" s="58"/>
      <c r="AZ66" s="58"/>
      <c r="BA66" s="58"/>
      <c r="BB66" s="66"/>
      <c r="BC66" s="66"/>
      <c r="BD66" s="66"/>
      <c r="BE66" s="66"/>
      <c r="BF66" s="365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</row>
    <row r="67" spans="1:256" s="7" customFormat="1" ht="62.25" customHeight="1">
      <c r="A67" s="24"/>
      <c r="B67" s="75" t="s">
        <v>128</v>
      </c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93"/>
      <c r="U67" s="148" t="s">
        <v>129</v>
      </c>
      <c r="V67" s="400" t="s">
        <v>24</v>
      </c>
      <c r="W67" s="401"/>
      <c r="X67" s="401"/>
      <c r="Y67" s="441">
        <v>3</v>
      </c>
      <c r="Z67" s="442"/>
      <c r="AA67" s="441">
        <v>63</v>
      </c>
      <c r="AB67" s="443"/>
      <c r="AC67" s="128"/>
      <c r="AD67" s="128"/>
      <c r="AE67" s="481"/>
      <c r="AF67" s="481"/>
      <c r="AG67" s="481"/>
      <c r="AH67" s="481"/>
      <c r="AI67" s="481"/>
      <c r="AJ67" s="481"/>
      <c r="AK67" s="486"/>
      <c r="AL67" s="486"/>
      <c r="AM67" s="486"/>
      <c r="AN67" s="486"/>
      <c r="AO67" s="501"/>
      <c r="AP67" s="501"/>
      <c r="AQ67" s="502"/>
      <c r="AR67" s="502"/>
      <c r="AS67" s="502"/>
      <c r="AT67" s="502"/>
      <c r="AU67" s="502"/>
      <c r="AV67" s="502"/>
      <c r="AW67" s="501"/>
      <c r="AX67" s="501"/>
      <c r="AY67" s="506"/>
      <c r="AZ67" s="58"/>
      <c r="BA67" s="58"/>
      <c r="BB67" s="58"/>
      <c r="BC67" s="58"/>
      <c r="BD67" s="66"/>
      <c r="BE67" s="66"/>
      <c r="BF67" s="365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</row>
    <row r="68" spans="1:256" s="7" customFormat="1" ht="39.75" customHeight="1">
      <c r="A68" s="24"/>
      <c r="B68" s="376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387"/>
      <c r="U68" s="393"/>
      <c r="V68" s="402"/>
      <c r="W68" s="403"/>
      <c r="X68" s="403"/>
      <c r="Y68" s="444"/>
      <c r="Z68" s="445"/>
      <c r="AA68" s="444"/>
      <c r="AB68" s="446"/>
      <c r="AC68" s="482"/>
      <c r="AD68" s="482"/>
      <c r="AE68" s="481"/>
      <c r="AF68" s="481"/>
      <c r="AG68" s="481"/>
      <c r="AH68" s="481"/>
      <c r="AI68" s="481"/>
      <c r="AJ68" s="481"/>
      <c r="AK68" s="486"/>
      <c r="AL68" s="486"/>
      <c r="AM68" s="486"/>
      <c r="AN68" s="486"/>
      <c r="AO68" s="501"/>
      <c r="AP68" s="501"/>
      <c r="AQ68" s="502"/>
      <c r="AR68" s="502"/>
      <c r="AS68" s="502"/>
      <c r="AT68" s="502"/>
      <c r="AU68" s="502"/>
      <c r="AV68" s="502"/>
      <c r="AW68" s="501"/>
      <c r="AX68" s="501"/>
      <c r="AY68" s="506"/>
      <c r="AZ68" s="58"/>
      <c r="BA68" s="58"/>
      <c r="BB68" s="58"/>
      <c r="BC68" s="58"/>
      <c r="BD68" s="66"/>
      <c r="BE68" s="66"/>
      <c r="BF68" s="365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</row>
    <row r="69" spans="1:256" s="7" customFormat="1" ht="39.75" customHeight="1">
      <c r="A69" s="24"/>
      <c r="B69" s="377"/>
      <c r="C69" s="378"/>
      <c r="D69" s="378"/>
      <c r="E69" s="378"/>
      <c r="F69" s="378"/>
      <c r="G69" s="378"/>
      <c r="H69" s="378"/>
      <c r="I69" s="378"/>
      <c r="J69" s="378"/>
      <c r="K69" s="378"/>
      <c r="L69" s="378"/>
      <c r="M69" s="378"/>
      <c r="N69" s="378"/>
      <c r="O69" s="378"/>
      <c r="P69" s="378"/>
      <c r="Q69" s="378"/>
      <c r="R69" s="378"/>
      <c r="S69" s="378"/>
      <c r="T69" s="388"/>
      <c r="U69" s="396"/>
      <c r="V69" s="404"/>
      <c r="W69" s="405"/>
      <c r="X69" s="405"/>
      <c r="Y69" s="447"/>
      <c r="Z69" s="448"/>
      <c r="AA69" s="447"/>
      <c r="AB69" s="449"/>
      <c r="AC69" s="482"/>
      <c r="AD69" s="482"/>
      <c r="AE69" s="481"/>
      <c r="AF69" s="481"/>
      <c r="AG69" s="481"/>
      <c r="AH69" s="481"/>
      <c r="AI69" s="481"/>
      <c r="AJ69" s="481"/>
      <c r="AK69" s="486"/>
      <c r="AL69" s="486"/>
      <c r="AM69" s="486"/>
      <c r="AN69" s="486"/>
      <c r="AO69" s="501"/>
      <c r="AP69" s="501"/>
      <c r="AQ69" s="502"/>
      <c r="AR69" s="502"/>
      <c r="AS69" s="502"/>
      <c r="AT69" s="502"/>
      <c r="AU69" s="502"/>
      <c r="AV69" s="502"/>
      <c r="AW69" s="501"/>
      <c r="AX69" s="501"/>
      <c r="AY69" s="506"/>
      <c r="AZ69" s="58"/>
      <c r="BA69" s="58"/>
      <c r="BB69" s="58"/>
      <c r="BC69" s="58"/>
      <c r="BD69" s="66"/>
      <c r="BE69" s="66"/>
      <c r="BF69" s="365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</row>
    <row r="70" spans="1:256" s="7" customFormat="1" ht="168" customHeight="1">
      <c r="A70" s="24"/>
      <c r="B70" s="75" t="s">
        <v>130</v>
      </c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93"/>
      <c r="U70" s="406" t="s">
        <v>131</v>
      </c>
      <c r="V70" s="407" t="s">
        <v>132</v>
      </c>
      <c r="W70" s="408"/>
      <c r="X70" s="409"/>
      <c r="Y70" s="450">
        <v>2</v>
      </c>
      <c r="Z70" s="451"/>
      <c r="AA70" s="452">
        <f>U70*Y70</f>
        <v>4</v>
      </c>
      <c r="AB70" s="453"/>
      <c r="AC70" s="483"/>
      <c r="AD70" s="483"/>
      <c r="AE70" s="484"/>
      <c r="AF70" s="484"/>
      <c r="AG70" s="484"/>
      <c r="AH70" s="484"/>
      <c r="AI70" s="484"/>
      <c r="AJ70" s="484"/>
      <c r="AK70" s="67"/>
      <c r="AL70" s="67"/>
      <c r="AM70" s="67"/>
      <c r="AN70" s="67"/>
      <c r="AO70" s="501"/>
      <c r="AP70" s="501"/>
      <c r="AQ70" s="502"/>
      <c r="AR70" s="502"/>
      <c r="AS70" s="502"/>
      <c r="AT70" s="502"/>
      <c r="AU70" s="502"/>
      <c r="AV70" s="502"/>
      <c r="AW70" s="501"/>
      <c r="AX70" s="501"/>
      <c r="AY70" s="506"/>
      <c r="AZ70" s="58"/>
      <c r="BA70" s="58"/>
      <c r="BB70" s="58"/>
      <c r="BC70" s="58"/>
      <c r="BD70" s="66"/>
      <c r="BE70" s="66"/>
      <c r="BF70" s="365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</row>
    <row r="71" spans="1:256" s="7" customFormat="1" ht="118.5" customHeight="1">
      <c r="A71" s="24"/>
      <c r="B71" s="376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387"/>
      <c r="U71" s="410"/>
      <c r="V71" s="411" t="s">
        <v>133</v>
      </c>
      <c r="W71" s="412"/>
      <c r="X71" s="412"/>
      <c r="Y71" s="441">
        <v>1</v>
      </c>
      <c r="Z71" s="442"/>
      <c r="AA71" s="454">
        <f>Y71*U70</f>
        <v>2</v>
      </c>
      <c r="AB71" s="443"/>
      <c r="AC71" s="483"/>
      <c r="AD71" s="483"/>
      <c r="AE71" s="484"/>
      <c r="AF71" s="484"/>
      <c r="AG71" s="484"/>
      <c r="AH71" s="484"/>
      <c r="AI71" s="484"/>
      <c r="AJ71" s="484"/>
      <c r="AK71" s="67"/>
      <c r="AL71" s="67"/>
      <c r="AM71" s="67"/>
      <c r="AN71" s="67"/>
      <c r="AO71" s="501"/>
      <c r="AP71" s="501"/>
      <c r="AQ71" s="502"/>
      <c r="AR71" s="502"/>
      <c r="AS71" s="502"/>
      <c r="AT71" s="502"/>
      <c r="AU71" s="502"/>
      <c r="AV71" s="502"/>
      <c r="AW71" s="501"/>
      <c r="AX71" s="501"/>
      <c r="AY71" s="506"/>
      <c r="AZ71" s="58"/>
      <c r="BA71" s="58"/>
      <c r="BB71" s="58"/>
      <c r="BC71" s="58"/>
      <c r="BD71" s="66"/>
      <c r="BE71" s="66"/>
      <c r="BF71" s="365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</row>
    <row r="72" spans="1:256" s="7" customFormat="1" ht="39.75" customHeight="1">
      <c r="A72" s="24"/>
      <c r="B72" s="377"/>
      <c r="C72" s="378"/>
      <c r="D72" s="378"/>
      <c r="E72" s="378"/>
      <c r="F72" s="378"/>
      <c r="G72" s="378"/>
      <c r="H72" s="378"/>
      <c r="I72" s="378"/>
      <c r="J72" s="378"/>
      <c r="K72" s="378"/>
      <c r="L72" s="378"/>
      <c r="M72" s="378"/>
      <c r="N72" s="378"/>
      <c r="O72" s="378"/>
      <c r="P72" s="378"/>
      <c r="Q72" s="378"/>
      <c r="R72" s="378"/>
      <c r="S72" s="378"/>
      <c r="T72" s="388"/>
      <c r="U72" s="413"/>
      <c r="V72" s="414"/>
      <c r="W72" s="415"/>
      <c r="X72" s="415"/>
      <c r="Y72" s="447"/>
      <c r="Z72" s="448"/>
      <c r="AA72" s="447"/>
      <c r="AB72" s="449"/>
      <c r="AC72" s="482"/>
      <c r="AD72" s="482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501"/>
      <c r="AP72" s="501"/>
      <c r="AQ72" s="502"/>
      <c r="AR72" s="502"/>
      <c r="AS72" s="502"/>
      <c r="AT72" s="502"/>
      <c r="AU72" s="502"/>
      <c r="AV72" s="502"/>
      <c r="AW72" s="501"/>
      <c r="AX72" s="501"/>
      <c r="AY72" s="506"/>
      <c r="AZ72" s="58"/>
      <c r="BA72" s="58"/>
      <c r="BB72" s="58"/>
      <c r="BC72" s="58"/>
      <c r="BD72" s="66"/>
      <c r="BE72" s="66"/>
      <c r="BF72" s="365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</row>
    <row r="73" spans="1:256" s="8" customFormat="1" ht="113.25" customHeight="1">
      <c r="A73" s="24"/>
      <c r="B73" s="379" t="s">
        <v>134</v>
      </c>
      <c r="C73" s="380"/>
      <c r="D73" s="380"/>
      <c r="E73" s="380"/>
      <c r="F73" s="380"/>
      <c r="G73" s="380"/>
      <c r="H73" s="380"/>
      <c r="I73" s="380"/>
      <c r="J73" s="380"/>
      <c r="K73" s="380"/>
      <c r="L73" s="380"/>
      <c r="M73" s="380"/>
      <c r="N73" s="380"/>
      <c r="O73" s="380"/>
      <c r="P73" s="380"/>
      <c r="Q73" s="380"/>
      <c r="R73" s="380"/>
      <c r="S73" s="380"/>
      <c r="T73" s="389"/>
      <c r="U73" s="93" t="s">
        <v>135</v>
      </c>
      <c r="V73" s="404" t="s">
        <v>24</v>
      </c>
      <c r="W73" s="405"/>
      <c r="X73" s="416"/>
      <c r="Y73" s="455">
        <v>3</v>
      </c>
      <c r="Z73" s="456"/>
      <c r="AA73" s="457">
        <f>Y73*2</f>
        <v>6</v>
      </c>
      <c r="AB73" s="458"/>
      <c r="AC73" s="482"/>
      <c r="AD73" s="482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501"/>
      <c r="AP73" s="501"/>
      <c r="AQ73" s="502"/>
      <c r="AR73" s="502"/>
      <c r="AS73" s="502"/>
      <c r="AT73" s="502"/>
      <c r="AU73" s="502"/>
      <c r="AV73" s="502"/>
      <c r="AW73" s="501"/>
      <c r="AX73" s="501"/>
      <c r="AY73" s="506"/>
      <c r="AZ73" s="58"/>
      <c r="BA73" s="58"/>
      <c r="BB73" s="58"/>
      <c r="BC73" s="58"/>
      <c r="BD73" s="66"/>
      <c r="BE73" s="66"/>
      <c r="BF73" s="365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</row>
    <row r="74" spans="1:256" s="7" customFormat="1" ht="54.75" customHeight="1">
      <c r="A74" s="24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73"/>
      <c r="M74" s="73"/>
      <c r="N74" s="73"/>
      <c r="O74" s="73"/>
      <c r="P74" s="73"/>
      <c r="Q74" s="73"/>
      <c r="R74" s="73"/>
      <c r="S74" s="73"/>
      <c r="T74" s="390" t="s">
        <v>136</v>
      </c>
      <c r="U74" s="417" t="s">
        <v>137</v>
      </c>
      <c r="V74" s="418"/>
      <c r="W74" s="418"/>
      <c r="X74" s="419" t="s">
        <v>136</v>
      </c>
      <c r="Y74" s="419"/>
      <c r="Z74" s="459"/>
      <c r="AA74" s="460" t="s">
        <v>138</v>
      </c>
      <c r="AB74" s="461">
        <v>0</v>
      </c>
      <c r="AC74" s="485"/>
      <c r="AD74" s="483"/>
      <c r="AE74" s="486"/>
      <c r="AF74" s="486"/>
      <c r="AG74" s="486"/>
      <c r="AH74" s="486"/>
      <c r="AI74" s="486"/>
      <c r="AJ74" s="486"/>
      <c r="AK74" s="486"/>
      <c r="AL74" s="486"/>
      <c r="AM74" s="486"/>
      <c r="AN74" s="486"/>
      <c r="AO74" s="486"/>
      <c r="AP74" s="486"/>
      <c r="AQ74" s="486"/>
      <c r="AR74" s="486"/>
      <c r="AS74" s="486"/>
      <c r="AT74" s="486"/>
      <c r="AU74" s="486"/>
      <c r="AV74" s="486"/>
      <c r="AW74" s="486"/>
      <c r="AX74" s="486"/>
      <c r="AY74" s="486"/>
      <c r="AZ74" s="486"/>
      <c r="BA74" s="501"/>
      <c r="BB74" s="58"/>
      <c r="BC74" s="66"/>
      <c r="BD74" s="66"/>
      <c r="BE74" s="66"/>
      <c r="BF74" s="365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</row>
    <row r="75" spans="1:256" s="9" customFormat="1" ht="24.75" customHeight="1">
      <c r="A75" s="24"/>
      <c r="B75" s="381"/>
      <c r="C75" s="381"/>
      <c r="D75" s="381"/>
      <c r="E75" s="381"/>
      <c r="F75" s="381"/>
      <c r="G75" s="381"/>
      <c r="H75" s="381"/>
      <c r="I75" s="381"/>
      <c r="J75" s="381"/>
      <c r="K75" s="381"/>
      <c r="L75" s="385"/>
      <c r="M75" s="386"/>
      <c r="N75" s="386"/>
      <c r="O75" s="386"/>
      <c r="P75" s="386"/>
      <c r="Q75" s="386"/>
      <c r="R75" s="386"/>
      <c r="S75" s="391"/>
      <c r="T75" s="66"/>
      <c r="U75" s="143"/>
      <c r="V75" s="144"/>
      <c r="W75" s="420"/>
      <c r="X75" s="420"/>
      <c r="Y75" s="462"/>
      <c r="Z75" s="462"/>
      <c r="AA75" s="462"/>
      <c r="AB75" s="463"/>
      <c r="AC75" s="463"/>
      <c r="AD75" s="463"/>
      <c r="AE75" s="463"/>
      <c r="AF75" s="463"/>
      <c r="AG75" s="496"/>
      <c r="AH75" s="496"/>
      <c r="AI75" s="496"/>
      <c r="AJ75" s="496"/>
      <c r="AK75" s="496"/>
      <c r="AL75" s="496"/>
      <c r="AM75" s="496"/>
      <c r="AN75" s="496"/>
      <c r="AO75" s="496"/>
      <c r="AP75" s="496"/>
      <c r="AQ75" s="496"/>
      <c r="AR75" s="496"/>
      <c r="AS75" s="496"/>
      <c r="AT75" s="496"/>
      <c r="AU75" s="496"/>
      <c r="AV75" s="496"/>
      <c r="AW75" s="496"/>
      <c r="AX75" s="496"/>
      <c r="AY75" s="496"/>
      <c r="AZ75" s="496"/>
      <c r="BA75" s="496"/>
      <c r="BB75" s="500"/>
      <c r="BC75" s="500"/>
      <c r="BD75" s="66"/>
      <c r="BE75" s="66"/>
      <c r="BF75" s="365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</row>
    <row r="76" spans="1:58" s="4" customFormat="1" ht="66" customHeight="1">
      <c r="A76" s="24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88" t="s">
        <v>139</v>
      </c>
      <c r="V76" s="88"/>
      <c r="W76" s="88"/>
      <c r="X76" s="88"/>
      <c r="Y76" s="132"/>
      <c r="Z76" s="132"/>
      <c r="AA76" s="132"/>
      <c r="AB76" s="216"/>
      <c r="AC76" s="216"/>
      <c r="AD76" s="216"/>
      <c r="AE76" s="216"/>
      <c r="AF76" s="216"/>
      <c r="AG76" s="496"/>
      <c r="AH76" s="496"/>
      <c r="AI76" s="496"/>
      <c r="AJ76" s="496"/>
      <c r="AK76" s="496"/>
      <c r="AL76" s="496"/>
      <c r="AM76" s="496"/>
      <c r="AN76" s="496"/>
      <c r="AO76" s="496"/>
      <c r="AP76" s="496"/>
      <c r="AQ76" s="496"/>
      <c r="AR76" s="496"/>
      <c r="AS76" s="496"/>
      <c r="AT76" s="496"/>
      <c r="AU76" s="496"/>
      <c r="AV76" s="496"/>
      <c r="AW76" s="496"/>
      <c r="AX76" s="496"/>
      <c r="AY76" s="496"/>
      <c r="AZ76" s="496"/>
      <c r="BA76" s="496"/>
      <c r="BB76" s="66"/>
      <c r="BC76" s="66"/>
      <c r="BD76" s="66"/>
      <c r="BE76" s="66"/>
      <c r="BF76" s="365"/>
    </row>
    <row r="77" spans="1:58" s="4" customFormat="1" ht="120.75" customHeight="1">
      <c r="A77" s="24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66"/>
      <c r="V77" s="66"/>
      <c r="W77" s="66"/>
      <c r="X77" s="66"/>
      <c r="Y77" s="132"/>
      <c r="Z77" s="132"/>
      <c r="AA77" s="132"/>
      <c r="AB77" s="216"/>
      <c r="AC77" s="216"/>
      <c r="AD77" s="216"/>
      <c r="AE77" s="216"/>
      <c r="AF77" s="216"/>
      <c r="AG77" s="496"/>
      <c r="AH77" s="497"/>
      <c r="AI77" s="497"/>
      <c r="AJ77" s="497"/>
      <c r="AK77" s="497"/>
      <c r="AL77" s="497"/>
      <c r="AM77" s="497"/>
      <c r="AN77" s="497"/>
      <c r="AO77" s="497"/>
      <c r="AP77" s="497"/>
      <c r="AQ77" s="497"/>
      <c r="AR77" s="497"/>
      <c r="AS77" s="497"/>
      <c r="AT77" s="497"/>
      <c r="AU77" s="497"/>
      <c r="AV77" s="497"/>
      <c r="AW77" s="497"/>
      <c r="AX77" s="497"/>
      <c r="AY77" s="497"/>
      <c r="AZ77" s="497"/>
      <c r="BA77" s="497"/>
      <c r="BB77" s="66"/>
      <c r="BC77" s="66"/>
      <c r="BD77" s="66"/>
      <c r="BE77" s="66"/>
      <c r="BF77" s="365"/>
    </row>
    <row r="78" spans="1:58" s="4" customFormat="1" ht="83.25" customHeight="1">
      <c r="A78" s="24"/>
      <c r="B78" s="382" t="s">
        <v>140</v>
      </c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392" t="s">
        <v>141</v>
      </c>
      <c r="U78" s="392"/>
      <c r="V78" s="392"/>
      <c r="W78" s="392"/>
      <c r="X78" s="392"/>
      <c r="Y78" s="392"/>
      <c r="Z78" s="392"/>
      <c r="AA78" s="392"/>
      <c r="AB78" s="392"/>
      <c r="AC78" s="392"/>
      <c r="AD78" s="392"/>
      <c r="AE78" s="487">
        <v>22.5</v>
      </c>
      <c r="AF78" s="487">
        <v>675</v>
      </c>
      <c r="AG78" s="498"/>
      <c r="AH78" s="498"/>
      <c r="AI78" s="498"/>
      <c r="AJ78" s="498"/>
      <c r="AK78" s="498"/>
      <c r="AL78" s="498"/>
      <c r="AM78" s="498"/>
      <c r="AN78" s="392" t="s">
        <v>142</v>
      </c>
      <c r="AO78" s="392"/>
      <c r="AP78" s="392"/>
      <c r="AQ78" s="392"/>
      <c r="AR78" s="392"/>
      <c r="AS78" s="392"/>
      <c r="AT78" s="392"/>
      <c r="AU78" s="392"/>
      <c r="AV78" s="392"/>
      <c r="AW78" s="392"/>
      <c r="AX78" s="392"/>
      <c r="AY78" s="392"/>
      <c r="AZ78" s="392"/>
      <c r="BA78" s="392"/>
      <c r="BB78" s="392"/>
      <c r="BC78" s="392"/>
      <c r="BD78" s="392"/>
      <c r="BE78" s="508"/>
      <c r="BF78" s="365"/>
    </row>
    <row r="79" spans="1:58" s="4" customFormat="1" ht="39.75" customHeight="1">
      <c r="A79" s="24"/>
      <c r="B79" s="66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221"/>
      <c r="U79" s="221"/>
      <c r="V79" s="221"/>
      <c r="W79" s="221"/>
      <c r="X79" s="221"/>
      <c r="Y79" s="221"/>
      <c r="Z79" s="221"/>
      <c r="AA79" s="221"/>
      <c r="AB79" s="221"/>
      <c r="AC79" s="221"/>
      <c r="AD79" s="221"/>
      <c r="AE79" s="221"/>
      <c r="AF79" s="221"/>
      <c r="AG79" s="221"/>
      <c r="AH79" s="221"/>
      <c r="AI79" s="221"/>
      <c r="AJ79" s="221"/>
      <c r="AK79" s="221"/>
      <c r="AL79" s="221"/>
      <c r="AM79" s="221"/>
      <c r="AN79" s="221"/>
      <c r="AO79" s="221"/>
      <c r="AP79" s="221"/>
      <c r="AQ79" s="221"/>
      <c r="AR79" s="221"/>
      <c r="AS79" s="221"/>
      <c r="AT79" s="221"/>
      <c r="AU79" s="221"/>
      <c r="AV79" s="221"/>
      <c r="AW79" s="221"/>
      <c r="AX79" s="221"/>
      <c r="AY79" s="221"/>
      <c r="AZ79" s="221"/>
      <c r="BA79" s="221"/>
      <c r="BB79" s="221"/>
      <c r="BC79" s="221"/>
      <c r="BD79" s="221"/>
      <c r="BE79" s="221"/>
      <c r="BF79" s="365"/>
    </row>
    <row r="80" spans="1:58" s="4" customFormat="1" ht="165.75" customHeight="1">
      <c r="A80" s="24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66"/>
      <c r="V80" s="421"/>
      <c r="W80" s="421"/>
      <c r="X80" s="421"/>
      <c r="Y80" s="464"/>
      <c r="Z80" s="464"/>
      <c r="AA80" s="464"/>
      <c r="AB80" s="464"/>
      <c r="AC80" s="464"/>
      <c r="AD80" s="464"/>
      <c r="AE80" s="464"/>
      <c r="AF80" s="488" t="s">
        <v>143</v>
      </c>
      <c r="AG80" s="488"/>
      <c r="AH80" s="488"/>
      <c r="AI80" s="488"/>
      <c r="AJ80" s="488"/>
      <c r="AK80" s="488"/>
      <c r="AL80" s="488"/>
      <c r="AM80" s="488"/>
      <c r="AN80" s="488"/>
      <c r="AO80" s="488"/>
      <c r="AP80" s="488"/>
      <c r="AQ80" s="488"/>
      <c r="AR80" s="488"/>
      <c r="AS80" s="488"/>
      <c r="AT80" s="488"/>
      <c r="AU80" s="488"/>
      <c r="AV80" s="488"/>
      <c r="AW80" s="488"/>
      <c r="AX80" s="488"/>
      <c r="AY80" s="488"/>
      <c r="AZ80" s="488"/>
      <c r="BA80" s="488"/>
      <c r="BB80" s="488"/>
      <c r="BC80" s="488"/>
      <c r="BD80" s="507"/>
      <c r="BE80" s="66"/>
      <c r="BF80" s="365"/>
    </row>
    <row r="81" spans="1:58" s="4" customFormat="1" ht="46.5" customHeight="1">
      <c r="A81" s="24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422"/>
      <c r="V81" s="422"/>
      <c r="W81" s="423" t="s">
        <v>144</v>
      </c>
      <c r="X81" s="424"/>
      <c r="Y81" s="465"/>
      <c r="Z81" s="466"/>
      <c r="AA81" s="467"/>
      <c r="AB81" s="468" t="s">
        <v>145</v>
      </c>
      <c r="AC81" s="468"/>
      <c r="AD81" s="468"/>
      <c r="AE81" s="489"/>
      <c r="AF81" s="489"/>
      <c r="AG81" s="474"/>
      <c r="AH81" s="66"/>
      <c r="AI81" s="463"/>
      <c r="AJ81" s="463"/>
      <c r="AK81" s="466" t="s">
        <v>146</v>
      </c>
      <c r="AL81" s="466"/>
      <c r="AM81" s="466"/>
      <c r="AN81" s="466"/>
      <c r="AO81" s="466"/>
      <c r="AP81" s="466"/>
      <c r="AQ81" s="466"/>
      <c r="AR81" s="466"/>
      <c r="AS81" s="466"/>
      <c r="AT81" s="466"/>
      <c r="AU81" s="468" t="s">
        <v>147</v>
      </c>
      <c r="AV81" s="468"/>
      <c r="AW81" s="468"/>
      <c r="AX81" s="468"/>
      <c r="AY81" s="468"/>
      <c r="AZ81" s="490"/>
      <c r="BA81" s="507"/>
      <c r="BB81" s="507"/>
      <c r="BC81" s="507"/>
      <c r="BD81" s="507"/>
      <c r="BE81" s="66"/>
      <c r="BF81" s="365"/>
    </row>
    <row r="82" spans="1:58" s="4" customFormat="1" ht="47.25" customHeight="1">
      <c r="A82" s="24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422"/>
      <c r="V82" s="422"/>
      <c r="W82" s="425"/>
      <c r="X82" s="426"/>
      <c r="Y82" s="469"/>
      <c r="Z82" s="470"/>
      <c r="AA82" s="471"/>
      <c r="AB82" s="472"/>
      <c r="AC82" s="425" t="s">
        <v>148</v>
      </c>
      <c r="AD82" s="490"/>
      <c r="AE82" s="490"/>
      <c r="AF82" s="490"/>
      <c r="AG82" s="474"/>
      <c r="AH82" s="66"/>
      <c r="AI82" s="464"/>
      <c r="AJ82" s="464"/>
      <c r="AK82" s="466"/>
      <c r="AL82" s="466"/>
      <c r="AM82" s="466"/>
      <c r="AN82" s="466"/>
      <c r="AO82" s="466"/>
      <c r="AP82" s="466"/>
      <c r="AQ82" s="466"/>
      <c r="AR82" s="466"/>
      <c r="AS82" s="466"/>
      <c r="AT82" s="466"/>
      <c r="AU82" s="465"/>
      <c r="AV82" s="471"/>
      <c r="AW82" s="490" t="s">
        <v>148</v>
      </c>
      <c r="AX82" s="490"/>
      <c r="AY82" s="490"/>
      <c r="AZ82" s="490"/>
      <c r="BA82" s="66"/>
      <c r="BB82" s="66"/>
      <c r="BC82" s="66"/>
      <c r="BD82" s="66"/>
      <c r="BE82" s="66"/>
      <c r="BF82" s="365"/>
    </row>
    <row r="83" spans="1:58" s="4" customFormat="1" ht="24.75" customHeight="1">
      <c r="A83" s="24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422"/>
      <c r="V83" s="427"/>
      <c r="W83" s="428"/>
      <c r="X83" s="429"/>
      <c r="Y83" s="473"/>
      <c r="Z83" s="473"/>
      <c r="AA83" s="474"/>
      <c r="AB83" s="475"/>
      <c r="AC83" s="491"/>
      <c r="AD83" s="474"/>
      <c r="AE83" s="492"/>
      <c r="AF83" s="474"/>
      <c r="AG83" s="66"/>
      <c r="AH83" s="464"/>
      <c r="AI83" s="464"/>
      <c r="AJ83" s="464"/>
      <c r="AK83" s="500"/>
      <c r="AL83" s="500"/>
      <c r="AM83" s="500"/>
      <c r="AN83" s="464"/>
      <c r="AO83" s="427"/>
      <c r="AP83" s="428"/>
      <c r="AQ83" s="428"/>
      <c r="AR83" s="503"/>
      <c r="AS83" s="503"/>
      <c r="AT83" s="473"/>
      <c r="AU83" s="474"/>
      <c r="AV83" s="491"/>
      <c r="AW83" s="491"/>
      <c r="AX83" s="492"/>
      <c r="AY83" s="491"/>
      <c r="AZ83" s="474"/>
      <c r="BA83" s="66"/>
      <c r="BB83" s="66"/>
      <c r="BC83" s="66"/>
      <c r="BD83" s="66"/>
      <c r="BE83" s="66"/>
      <c r="BF83" s="365"/>
    </row>
    <row r="84" spans="1:58" s="10" customFormat="1" ht="39.75" customHeight="1">
      <c r="A84" s="383"/>
      <c r="B84" s="384"/>
      <c r="C84" s="384"/>
      <c r="D84" s="384"/>
      <c r="E84" s="384"/>
      <c r="F84" s="384"/>
      <c r="G84" s="384"/>
      <c r="H84" s="384"/>
      <c r="I84" s="384"/>
      <c r="J84" s="384"/>
      <c r="K84" s="384"/>
      <c r="L84" s="384"/>
      <c r="M84" s="384"/>
      <c r="N84" s="384"/>
      <c r="O84" s="384"/>
      <c r="P84" s="384"/>
      <c r="Q84" s="384"/>
      <c r="R84" s="384"/>
      <c r="S84" s="384"/>
      <c r="T84" s="384"/>
      <c r="U84" s="384"/>
      <c r="V84" s="384"/>
      <c r="W84" s="384"/>
      <c r="X84" s="384"/>
      <c r="Y84" s="384"/>
      <c r="Z84" s="384"/>
      <c r="AA84" s="476"/>
      <c r="AB84" s="477"/>
      <c r="AC84" s="477"/>
      <c r="AD84" s="384"/>
      <c r="AE84" s="477"/>
      <c r="AF84" s="477"/>
      <c r="AG84" s="384"/>
      <c r="AH84" s="499"/>
      <c r="AI84" s="499"/>
      <c r="AJ84" s="499"/>
      <c r="AK84" s="499"/>
      <c r="AL84" s="499"/>
      <c r="AM84" s="499"/>
      <c r="AN84" s="499"/>
      <c r="AO84" s="477"/>
      <c r="AP84" s="504"/>
      <c r="AQ84" s="477"/>
      <c r="AR84" s="384"/>
      <c r="AS84" s="505"/>
      <c r="AT84" s="384"/>
      <c r="AU84" s="476"/>
      <c r="AV84" s="384"/>
      <c r="AW84" s="477"/>
      <c r="AX84" s="477"/>
      <c r="AY84" s="477"/>
      <c r="AZ84" s="477"/>
      <c r="BA84" s="384"/>
      <c r="BB84" s="384"/>
      <c r="BC84" s="384"/>
      <c r="BD84" s="384"/>
      <c r="BE84" s="384"/>
      <c r="BF84" s="384"/>
    </row>
    <row r="85" spans="2:58" s="4" customFormat="1" ht="14.25" customHeight="1">
      <c r="B85" s="365"/>
      <c r="C85" s="365"/>
      <c r="D85" s="365"/>
      <c r="E85" s="365"/>
      <c r="F85" s="365"/>
      <c r="G85" s="365"/>
      <c r="H85" s="365"/>
      <c r="I85" s="365"/>
      <c r="J85" s="365"/>
      <c r="K85" s="365"/>
      <c r="L85" s="365"/>
      <c r="M85" s="365"/>
      <c r="N85" s="365"/>
      <c r="O85" s="365"/>
      <c r="P85" s="365"/>
      <c r="Q85" s="365"/>
      <c r="R85" s="365"/>
      <c r="S85" s="365"/>
      <c r="T85" s="365"/>
      <c r="U85" s="365"/>
      <c r="V85" s="430"/>
      <c r="W85" s="430"/>
      <c r="X85" s="430"/>
      <c r="Y85" s="478"/>
      <c r="Z85" s="478"/>
      <c r="AA85" s="478"/>
      <c r="AB85" s="478"/>
      <c r="AC85" s="478"/>
      <c r="AD85" s="478"/>
      <c r="AE85" s="493"/>
      <c r="AF85" s="493"/>
      <c r="AG85" s="493"/>
      <c r="AH85" s="493"/>
      <c r="AI85" s="493"/>
      <c r="AJ85" s="493"/>
      <c r="AK85" s="493"/>
      <c r="AL85" s="493"/>
      <c r="AM85" s="493"/>
      <c r="AN85" s="493"/>
      <c r="AO85" s="493"/>
      <c r="AP85" s="493"/>
      <c r="AQ85" s="493"/>
      <c r="AR85" s="493"/>
      <c r="AS85" s="430"/>
      <c r="AT85" s="430"/>
      <c r="AU85" s="430"/>
      <c r="AV85" s="430"/>
      <c r="AW85" s="430"/>
      <c r="AX85" s="430"/>
      <c r="AY85" s="430"/>
      <c r="AZ85" s="430"/>
      <c r="BA85" s="430"/>
      <c r="BB85" s="365"/>
      <c r="BC85" s="365"/>
      <c r="BD85" s="365"/>
      <c r="BE85" s="365"/>
      <c r="BF85" s="365"/>
    </row>
    <row r="86" spans="2:58" s="4" customFormat="1" ht="18" customHeight="1">
      <c r="B86" s="365"/>
      <c r="C86" s="365"/>
      <c r="D86" s="365"/>
      <c r="E86" s="365"/>
      <c r="F86" s="365"/>
      <c r="G86" s="365"/>
      <c r="H86" s="365"/>
      <c r="I86" s="365"/>
      <c r="J86" s="365"/>
      <c r="K86" s="365"/>
      <c r="L86" s="365"/>
      <c r="M86" s="365"/>
      <c r="N86" s="365"/>
      <c r="O86" s="365"/>
      <c r="P86" s="365"/>
      <c r="Q86" s="365"/>
      <c r="R86" s="365"/>
      <c r="S86" s="365"/>
      <c r="T86" s="365"/>
      <c r="U86" s="431"/>
      <c r="V86" s="363"/>
      <c r="W86" s="432"/>
      <c r="X86" s="433"/>
      <c r="Y86" s="478"/>
      <c r="Z86" s="478"/>
      <c r="AA86" s="478"/>
      <c r="AB86" s="478"/>
      <c r="AC86" s="478"/>
      <c r="AD86" s="478"/>
      <c r="AE86" s="494"/>
      <c r="AF86" s="493"/>
      <c r="AG86" s="493"/>
      <c r="AH86" s="493"/>
      <c r="AI86" s="493"/>
      <c r="AJ86" s="493"/>
      <c r="AK86" s="493"/>
      <c r="AL86" s="493"/>
      <c r="AM86" s="493"/>
      <c r="AN86" s="493"/>
      <c r="AO86" s="493"/>
      <c r="AP86" s="493"/>
      <c r="AQ86" s="493"/>
      <c r="AR86" s="493"/>
      <c r="AS86" s="430"/>
      <c r="AT86" s="430"/>
      <c r="AU86" s="430"/>
      <c r="AV86" s="430"/>
      <c r="AW86" s="430"/>
      <c r="AX86" s="430"/>
      <c r="AY86" s="430"/>
      <c r="AZ86" s="430"/>
      <c r="BA86" s="430"/>
      <c r="BB86" s="365"/>
      <c r="BC86" s="365"/>
      <c r="BD86" s="365"/>
      <c r="BE86" s="365"/>
      <c r="BF86" s="365"/>
    </row>
    <row r="87" spans="2:58" s="4" customFormat="1" ht="14.25" customHeight="1">
      <c r="B87" s="365"/>
      <c r="C87" s="365"/>
      <c r="D87" s="365"/>
      <c r="E87" s="365"/>
      <c r="F87" s="365"/>
      <c r="G87" s="365"/>
      <c r="H87" s="365"/>
      <c r="I87" s="365"/>
      <c r="J87" s="365"/>
      <c r="K87" s="365"/>
      <c r="L87" s="365"/>
      <c r="M87" s="365"/>
      <c r="N87" s="365"/>
      <c r="O87" s="365"/>
      <c r="P87" s="365"/>
      <c r="Q87" s="365"/>
      <c r="R87" s="365"/>
      <c r="S87" s="365"/>
      <c r="T87" s="365"/>
      <c r="U87" s="434"/>
      <c r="V87" s="365"/>
      <c r="W87" s="365"/>
      <c r="X87" s="365"/>
      <c r="Y87" s="479"/>
      <c r="Z87" s="479"/>
      <c r="AA87" s="480"/>
      <c r="AB87" s="479"/>
      <c r="AC87" s="479"/>
      <c r="AD87" s="479"/>
      <c r="AE87" s="365"/>
      <c r="AF87" s="480"/>
      <c r="AG87" s="480"/>
      <c r="AH87" s="479"/>
      <c r="AI87" s="479"/>
      <c r="AJ87" s="479"/>
      <c r="AK87" s="365"/>
      <c r="AL87" s="365"/>
      <c r="AM87" s="365"/>
      <c r="AN87" s="479"/>
      <c r="AO87" s="479"/>
      <c r="AP87" s="365"/>
      <c r="AQ87" s="365"/>
      <c r="AR87" s="365"/>
      <c r="AS87" s="365"/>
      <c r="AT87" s="365"/>
      <c r="AU87" s="365"/>
      <c r="AV87" s="365"/>
      <c r="AW87" s="365"/>
      <c r="AX87" s="365"/>
      <c r="AY87" s="365"/>
      <c r="AZ87" s="365"/>
      <c r="BA87" s="365"/>
      <c r="BB87" s="365"/>
      <c r="BC87" s="365"/>
      <c r="BD87" s="365"/>
      <c r="BE87" s="365"/>
      <c r="BF87" s="365"/>
    </row>
    <row r="88" spans="2:58" ht="12.75" customHeight="1">
      <c r="B88" s="365"/>
      <c r="C88" s="365"/>
      <c r="D88" s="365"/>
      <c r="E88" s="365"/>
      <c r="F88" s="365"/>
      <c r="G88" s="365"/>
      <c r="H88" s="365"/>
      <c r="I88" s="365"/>
      <c r="J88" s="365"/>
      <c r="K88" s="365"/>
      <c r="L88" s="365"/>
      <c r="M88" s="365"/>
      <c r="N88" s="365"/>
      <c r="O88" s="365"/>
      <c r="P88" s="365"/>
      <c r="Q88" s="365"/>
      <c r="R88" s="365"/>
      <c r="S88" s="365"/>
      <c r="T88" s="365"/>
      <c r="U88" s="365"/>
      <c r="V88" s="435"/>
      <c r="W88" s="365"/>
      <c r="X88" s="435"/>
      <c r="Y88" s="365"/>
      <c r="Z88" s="365"/>
      <c r="AA88" s="365"/>
      <c r="AB88" s="365"/>
      <c r="AC88" s="365"/>
      <c r="AD88" s="365"/>
      <c r="AE88" s="495"/>
      <c r="AF88" s="495"/>
      <c r="AG88" s="495"/>
      <c r="AH88" s="495"/>
      <c r="AI88" s="495"/>
      <c r="AJ88" s="495"/>
      <c r="AK88" s="495"/>
      <c r="AL88" s="495"/>
      <c r="AM88" s="495"/>
      <c r="AN88" s="495"/>
      <c r="AO88" s="495"/>
      <c r="AP88" s="365"/>
      <c r="AQ88" s="365"/>
      <c r="AR88" s="365"/>
      <c r="AS88" s="365"/>
      <c r="AT88" s="365"/>
      <c r="AU88" s="365"/>
      <c r="AV88" s="365"/>
      <c r="AW88" s="365"/>
      <c r="AX88" s="365"/>
      <c r="AY88" s="365"/>
      <c r="AZ88" s="365"/>
      <c r="BA88" s="365"/>
      <c r="BB88" s="365"/>
      <c r="BC88" s="365"/>
      <c r="BD88" s="365"/>
      <c r="BE88" s="365"/>
      <c r="BF88" s="365"/>
    </row>
    <row r="92" spans="42:52" ht="81.75" customHeight="1"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</row>
  </sheetData>
  <sheetProtection/>
  <mergeCells count="209">
    <mergeCell ref="B1:BA1"/>
    <mergeCell ref="B2:BA2"/>
    <mergeCell ref="B3:BA3"/>
    <mergeCell ref="T4:U4"/>
    <mergeCell ref="AB4:AH4"/>
    <mergeCell ref="T5:V5"/>
    <mergeCell ref="AB5:AH5"/>
    <mergeCell ref="AZ5:BD5"/>
    <mergeCell ref="W6:AB6"/>
    <mergeCell ref="AD6:AS6"/>
    <mergeCell ref="AZ6:BC6"/>
    <mergeCell ref="A7:V7"/>
    <mergeCell ref="W7:AB7"/>
    <mergeCell ref="AZ7:BD7"/>
    <mergeCell ref="T8:V8"/>
    <mergeCell ref="W8:AB8"/>
    <mergeCell ref="AD8:AS8"/>
    <mergeCell ref="AZ8:BE8"/>
    <mergeCell ref="W9:Z9"/>
    <mergeCell ref="AX11:BE11"/>
    <mergeCell ref="AX12:BE12"/>
    <mergeCell ref="AX13:BE13"/>
    <mergeCell ref="AH14:AN14"/>
    <mergeCell ref="AX14:BA14"/>
    <mergeCell ref="BB14:BE14"/>
    <mergeCell ref="AX15:BA15"/>
    <mergeCell ref="BB15:BE15"/>
    <mergeCell ref="AY16:BA16"/>
    <mergeCell ref="BC16:BE16"/>
    <mergeCell ref="T18:V18"/>
    <mergeCell ref="W18:AD18"/>
    <mergeCell ref="B19:BE19"/>
    <mergeCell ref="B20:BE20"/>
    <mergeCell ref="T21:V21"/>
    <mergeCell ref="W21:AD21"/>
    <mergeCell ref="T22:V22"/>
    <mergeCell ref="W22:AD22"/>
    <mergeCell ref="T23:V23"/>
    <mergeCell ref="W23:AD23"/>
    <mergeCell ref="T24:V24"/>
    <mergeCell ref="W24:AD24"/>
    <mergeCell ref="T25:V25"/>
    <mergeCell ref="W25:AD25"/>
    <mergeCell ref="B26:AD26"/>
    <mergeCell ref="B27:BE27"/>
    <mergeCell ref="T28:V28"/>
    <mergeCell ref="W28:AD28"/>
    <mergeCell ref="T29:V29"/>
    <mergeCell ref="W29:AD29"/>
    <mergeCell ref="BB29:BE29"/>
    <mergeCell ref="T30:V30"/>
    <mergeCell ref="W30:AD30"/>
    <mergeCell ref="BB30:BE30"/>
    <mergeCell ref="B31:AD31"/>
    <mergeCell ref="B32:BE32"/>
    <mergeCell ref="T33:V33"/>
    <mergeCell ref="W33:AD33"/>
    <mergeCell ref="B34:AD34"/>
    <mergeCell ref="B35:AD35"/>
    <mergeCell ref="B36:BE36"/>
    <mergeCell ref="B37:BE37"/>
    <mergeCell ref="T38:V38"/>
    <mergeCell ref="W38:AD38"/>
    <mergeCell ref="T39:V39"/>
    <mergeCell ref="W39:AD39"/>
    <mergeCell ref="T40:V40"/>
    <mergeCell ref="W40:AD40"/>
    <mergeCell ref="T41:AD41"/>
    <mergeCell ref="T42:BE42"/>
    <mergeCell ref="T43:V43"/>
    <mergeCell ref="W43:AD43"/>
    <mergeCell ref="T44:V44"/>
    <mergeCell ref="W44:AD44"/>
    <mergeCell ref="T45:AD45"/>
    <mergeCell ref="B46:AD46"/>
    <mergeCell ref="B47:AD47"/>
    <mergeCell ref="U48:V48"/>
    <mergeCell ref="AE48:AO48"/>
    <mergeCell ref="AX48:BA48"/>
    <mergeCell ref="BB48:BE48"/>
    <mergeCell ref="U49:V49"/>
    <mergeCell ref="AE49:AO49"/>
    <mergeCell ref="AX49:BA49"/>
    <mergeCell ref="BB49:BE49"/>
    <mergeCell ref="U50:V50"/>
    <mergeCell ref="AE50:AO50"/>
    <mergeCell ref="AX50:BA50"/>
    <mergeCell ref="BB50:BE50"/>
    <mergeCell ref="U51:V51"/>
    <mergeCell ref="AE51:AO51"/>
    <mergeCell ref="AX51:BA51"/>
    <mergeCell ref="BB51:BE51"/>
    <mergeCell ref="AE52:AO52"/>
    <mergeCell ref="AX52:BA52"/>
    <mergeCell ref="BB52:BE52"/>
    <mergeCell ref="T53:V53"/>
    <mergeCell ref="AE53:AO53"/>
    <mergeCell ref="AX53:BA53"/>
    <mergeCell ref="BB53:BE53"/>
    <mergeCell ref="T54:V54"/>
    <mergeCell ref="AE54:AO54"/>
    <mergeCell ref="AX54:BA54"/>
    <mergeCell ref="BB54:BE54"/>
    <mergeCell ref="T55:V55"/>
    <mergeCell ref="AE55:AO55"/>
    <mergeCell ref="AX55:BA55"/>
    <mergeCell ref="BB55:BE55"/>
    <mergeCell ref="B57:Z57"/>
    <mergeCell ref="AB57:AY57"/>
    <mergeCell ref="T58:U58"/>
    <mergeCell ref="W58:X58"/>
    <mergeCell ref="Y58:Z58"/>
    <mergeCell ref="AC58:AS58"/>
    <mergeCell ref="AT58:AY58"/>
    <mergeCell ref="T59:U59"/>
    <mergeCell ref="W59:X59"/>
    <mergeCell ref="Y59:Z59"/>
    <mergeCell ref="AC59:AS59"/>
    <mergeCell ref="AT59:AY59"/>
    <mergeCell ref="T60:U60"/>
    <mergeCell ref="W60:X60"/>
    <mergeCell ref="Y60:Z60"/>
    <mergeCell ref="AC60:AS60"/>
    <mergeCell ref="AT60:AY60"/>
    <mergeCell ref="T62:BC62"/>
    <mergeCell ref="AO67:AP67"/>
    <mergeCell ref="AQ67:AV67"/>
    <mergeCell ref="AO68:AP68"/>
    <mergeCell ref="AQ68:AV68"/>
    <mergeCell ref="AO69:AP69"/>
    <mergeCell ref="AQ69:AV69"/>
    <mergeCell ref="V70:X70"/>
    <mergeCell ref="AO70:AP70"/>
    <mergeCell ref="AQ70:AV70"/>
    <mergeCell ref="V71:X71"/>
    <mergeCell ref="AO71:AP71"/>
    <mergeCell ref="AQ71:AV71"/>
    <mergeCell ref="V72:X72"/>
    <mergeCell ref="AO72:AP72"/>
    <mergeCell ref="AQ72:AV72"/>
    <mergeCell ref="B73:T73"/>
    <mergeCell ref="V73:X73"/>
    <mergeCell ref="AO73:AP73"/>
    <mergeCell ref="AQ73:AV73"/>
    <mergeCell ref="X74:Z74"/>
    <mergeCell ref="AU74:AW74"/>
    <mergeCell ref="AX74:AZ74"/>
    <mergeCell ref="AG75:BA75"/>
    <mergeCell ref="U76:X76"/>
    <mergeCell ref="AG76:BA76"/>
    <mergeCell ref="T78:AD78"/>
    <mergeCell ref="AN78:BE78"/>
    <mergeCell ref="AF80:BC80"/>
    <mergeCell ref="Z81:AA81"/>
    <mergeCell ref="AB81:AF81"/>
    <mergeCell ref="AU81:AY81"/>
    <mergeCell ref="B84:Z84"/>
    <mergeCell ref="B11:B17"/>
    <mergeCell ref="B48:B55"/>
    <mergeCell ref="U64:U66"/>
    <mergeCell ref="U67:U69"/>
    <mergeCell ref="U70:U72"/>
    <mergeCell ref="AE14:AE17"/>
    <mergeCell ref="AF14:AF17"/>
    <mergeCell ref="AG14:AG17"/>
    <mergeCell ref="AN15:AN17"/>
    <mergeCell ref="AO11:AO17"/>
    <mergeCell ref="AP14:AP17"/>
    <mergeCell ref="AQ14:AQ17"/>
    <mergeCell ref="AR14:AR17"/>
    <mergeCell ref="AS14:AS17"/>
    <mergeCell ref="AT14:AT17"/>
    <mergeCell ref="AU14:AU17"/>
    <mergeCell ref="AV14:AV17"/>
    <mergeCell ref="AW14:AW17"/>
    <mergeCell ref="AX16:AX17"/>
    <mergeCell ref="BA64:BA65"/>
    <mergeCell ref="BB16:BB17"/>
    <mergeCell ref="BI19:BI21"/>
    <mergeCell ref="BK15:BK17"/>
    <mergeCell ref="T11:V17"/>
    <mergeCell ref="W11:AD17"/>
    <mergeCell ref="AE11:AF13"/>
    <mergeCell ref="AG11:AN13"/>
    <mergeCell ref="AH15:AI16"/>
    <mergeCell ref="AJ15:AK16"/>
    <mergeCell ref="AL15:AM16"/>
    <mergeCell ref="AP11:AW13"/>
    <mergeCell ref="AB48:AD55"/>
    <mergeCell ref="B64:T66"/>
    <mergeCell ref="V64:X66"/>
    <mergeCell ref="Y64:Z65"/>
    <mergeCell ref="AA64:AB65"/>
    <mergeCell ref="AW64:AX65"/>
    <mergeCell ref="AY64:AZ65"/>
    <mergeCell ref="AE64:AH66"/>
    <mergeCell ref="AK64:AN66"/>
    <mergeCell ref="AO64:AP66"/>
    <mergeCell ref="AQ64:AV66"/>
    <mergeCell ref="B67:T69"/>
    <mergeCell ref="V67:X69"/>
    <mergeCell ref="AE67:AH69"/>
    <mergeCell ref="AK67:AN69"/>
    <mergeCell ref="B70:T72"/>
    <mergeCell ref="AE70:AH71"/>
    <mergeCell ref="AK70:AN71"/>
    <mergeCell ref="AE72:AH73"/>
    <mergeCell ref="AK72:AN73"/>
    <mergeCell ref="AK81:AT8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 П 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</dc:creator>
  <cp:keywords/>
  <dc:description/>
  <cp:lastModifiedBy>povelitel</cp:lastModifiedBy>
  <cp:lastPrinted>2019-03-18T13:38:57Z</cp:lastPrinted>
  <dcterms:created xsi:type="dcterms:W3CDTF">2014-01-13T11:19:54Z</dcterms:created>
  <dcterms:modified xsi:type="dcterms:W3CDTF">2019-04-13T13:46:03Z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1033-11.1.0.8372</vt:lpwstr>
  </property>
  <property fmtid="{D5CDD505-2E9C-101B-9397-08002B2CF9AE}" pid="3" name="퀀_generated_2.-2147483648">
    <vt:i4>2052</vt:i4>
  </property>
</Properties>
</file>