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3 курс" sheetId="1" r:id="rId1"/>
  </sheets>
  <definedNames/>
  <calcPr fullCalcOnLoad="1"/>
</workbook>
</file>

<file path=xl/sharedStrings.xml><?xml version="1.0" encoding="utf-8"?>
<sst xmlns="http://schemas.openxmlformats.org/spreadsheetml/2006/main" count="136" uniqueCount="112">
  <si>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</si>
  <si>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</si>
  <si>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          ЗАТВЕРДЖУЮ</t>
  </si>
  <si>
    <t xml:space="preserve">на 2018/ 2019 навчальний рік   </t>
  </si>
  <si>
    <t xml:space="preserve">    Перший проректор  КПІ  ім. Ігоря Сікорського</t>
  </si>
  <si>
    <t>прийом 2017 року</t>
  </si>
  <si>
    <t>Факультет</t>
  </si>
  <si>
    <t>Інженерно-хімічний</t>
  </si>
  <si>
    <t>Спеціальність  (код і назва)</t>
  </si>
  <si>
    <t>-</t>
  </si>
  <si>
    <t>16 Хімічна та біоінженерія</t>
  </si>
  <si>
    <t>Форма навчання</t>
  </si>
  <si>
    <t>денна</t>
  </si>
  <si>
    <t xml:space="preserve">                  ________________________Ю.І.Якименко                                        </t>
  </si>
  <si>
    <t xml:space="preserve"> за  освітньо-  професійною  програмою
(спеціалізацією)            </t>
  </si>
  <si>
    <t>Хімічні технології переробки деревини та рослинної сировини</t>
  </si>
  <si>
    <t>Термін навчання</t>
  </si>
  <si>
    <t>3 роки 10 міс.
(4 н.р)</t>
  </si>
  <si>
    <r>
      <t xml:space="preserve">"_____"_________________ </t>
    </r>
    <r>
      <rPr>
        <b/>
        <sz val="50"/>
        <rFont val="Arial"/>
        <family val="2"/>
      </rPr>
      <t>2019 р.</t>
    </r>
  </si>
  <si>
    <t>освітній ступень</t>
  </si>
  <si>
    <t>бакалавр</t>
  </si>
  <si>
    <t>Кваліфікація</t>
  </si>
  <si>
    <t>3119 - технолог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</si>
  <si>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</si>
  <si>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</si>
  <si>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</si>
  <si>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</si>
  <si>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</si>
  <si>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</si>
  <si>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</si>
  <si>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</si>
  <si>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</si>
  <si>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</si>
  <si>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III курс</t>
  </si>
  <si>
    <t>ЛЦ-71, (14+0)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</si>
  <si>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</si>
  <si>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</si>
  <si>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</si>
  <si>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</si>
  <si>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</si>
  <si>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</si>
  <si>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</si>
  <si>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</si>
  <si>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</si>
  <si>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</si>
  <si>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</si>
  <si>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</si>
  <si>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5 семестр</t>
  </si>
  <si>
    <t>6 семестр</t>
  </si>
  <si>
    <t xml:space="preserve">Лекції  </t>
  </si>
  <si>
    <t>Практ.
(комп.практ)</t>
  </si>
  <si>
    <t xml:space="preserve">Лаборатор
</t>
  </si>
  <si>
    <t>Індивідуальні заняття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</si>
  <si>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</si>
  <si>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</si>
  <si>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</si>
  <si>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</si>
  <si>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</si>
  <si>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</si>
  <si>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</si>
  <si>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 xml:space="preserve">Лабора-торні </t>
  </si>
  <si>
    <t>І. ЦИКЛ ЗАГАЛЬНОЇ ПІДГОТОВКИ</t>
  </si>
  <si>
    <t>І.2.Навчальні дисципліни базової   підготовки</t>
  </si>
  <si>
    <t xml:space="preserve">Процеси та апарати хімічних виробництв-2. Гідромеханічні та масообмінні процеси і апарати хімічної технології </t>
  </si>
  <si>
    <t>Машин та апаратів хімічних  та нафтопереробних виробництв</t>
  </si>
  <si>
    <t>Процеси та апарати хімічних виробництв-3. Курсовий проект</t>
  </si>
  <si>
    <t xml:space="preserve">Загальна хімічна технологія 1. Основні закономірності </t>
  </si>
  <si>
    <t>Технології неорганічних речовин та загальної хімічної технології</t>
  </si>
  <si>
    <t>Математичне моделювання та оптимізація об'єктів хімічної технології</t>
  </si>
  <si>
    <t>Кібернетики хіміко-технологічних процесів</t>
  </si>
  <si>
    <t>Інструментальні методи хімічного аналізу</t>
  </si>
  <si>
    <t>Фізична хімія - 1. Хімічна термодинаміка. Фазові рівноваги та розчини</t>
  </si>
  <si>
    <t>Фізичної хімії</t>
  </si>
  <si>
    <t xml:space="preserve">Фізична хімія - 2. Хімічна кінетика. Електрохімія </t>
  </si>
  <si>
    <t>Разом за п.1.2.</t>
  </si>
  <si>
    <t xml:space="preserve"> І.4. Навчальні дисципліни соціально-гуманітарної підготовки (за вибором студентів)</t>
  </si>
  <si>
    <t>Правознавство</t>
  </si>
  <si>
    <t>Публічного права</t>
  </si>
  <si>
    <t>Іноземна мова (за професійним
спряму-ванням)-1</t>
  </si>
  <si>
    <t>Англійської мови технічного спрямування № 2</t>
  </si>
  <si>
    <t>Разом за п.1.4.</t>
  </si>
  <si>
    <t>ВСЬОГО ЗА ЦИКЛ ЗАГАЛЬНОЇ ПІДГОТОВКИ:</t>
  </si>
  <si>
    <t>ІІ. ЦИКЛ ПРОФЕСІЙНОЇ ПІДГОТОВКИ</t>
  </si>
  <si>
    <t>ІІ.1.Навчальні дисципліни професійної та практичнгої  підготовки</t>
  </si>
  <si>
    <t>Технологія целюлози- 1. Технологія сульфітної целюлози</t>
  </si>
  <si>
    <t>Технологія целюлози- 2. Технологія сульфатної целюлози</t>
  </si>
  <si>
    <t>Технологія целюлози- 3. Курсова робота</t>
  </si>
  <si>
    <t>Технологія виробництва деревних плит та пластиків</t>
  </si>
  <si>
    <t xml:space="preserve">Хімічне перероблення недеревної
сировини </t>
  </si>
  <si>
    <t>Разом за п.2.1.</t>
  </si>
  <si>
    <t>ІІ.2 Навчальні дисципліни професійної та  практичної підготовки (за вибором студентів)</t>
  </si>
  <si>
    <t>Аналітичні аспекти целюлозно-паперового виробництва</t>
  </si>
  <si>
    <t>Разом за п.2.2.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</si>
  <si>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</si>
  <si>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</si>
  <si>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</si>
  <si>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</si>
  <si>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</si>
  <si>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</si>
  <si>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</si>
  <si>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</si>
  <si>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</si>
  <si>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</si>
  <si>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</si>
  <si>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</si>
  <si>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</si>
  <si>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</si>
  <si>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>Ухвалено на засіданні Вченої ради ІХФ, ПРОТОКОЛ №3 від 25 березня 2019 р.</t>
  </si>
  <si>
    <t>Завідувач кафедри</t>
  </si>
  <si>
    <t>/Гомеля М.Д./</t>
  </si>
  <si>
    <t>Заст. декана ІХФ</t>
  </si>
  <si>
    <t>/Сідоров Д.Е./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</si>
</sst>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"/>
  </numFmts>
  <fonts count="62">
    <font>
      <sz val="10"/>
      <name val="Arial Cyr"/>
      <family val="0"/>
    </font>
    <font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36"/>
      <name val="Arial"/>
      <family val="2"/>
    </font>
    <font>
      <b/>
      <sz val="55"/>
      <name val="Arial"/>
      <family val="2"/>
    </font>
    <font>
      <sz val="50"/>
      <name val="Arial"/>
      <family val="2"/>
    </font>
    <font>
      <b/>
      <sz val="50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b/>
      <sz val="36"/>
      <name val="Arial"/>
      <family val="2"/>
    </font>
    <font>
      <b/>
      <sz val="50"/>
      <name val="Arial Cyr"/>
      <family val="0"/>
    </font>
    <font>
      <b/>
      <sz val="36"/>
      <name val="Arial Cyr"/>
      <family val="0"/>
    </font>
    <font>
      <b/>
      <sz val="55"/>
      <name val="Arial Cyr"/>
      <family val="0"/>
    </font>
    <font>
      <sz val="50"/>
      <name val="Arial Cyr"/>
      <family val="0"/>
    </font>
    <font>
      <sz val="40"/>
      <name val="Arial Cyr"/>
      <family val="0"/>
    </font>
    <font>
      <b/>
      <i/>
      <sz val="50"/>
      <name val="Arial"/>
      <family val="2"/>
    </font>
    <font>
      <sz val="36"/>
      <name val="Arial Cyr"/>
      <family val="0"/>
    </font>
    <font>
      <b/>
      <sz val="20"/>
      <name val="Arial"/>
      <family val="2"/>
    </font>
    <font>
      <b/>
      <sz val="26"/>
      <name val="Arial Cyr"/>
      <family val="0"/>
    </font>
    <font>
      <b/>
      <sz val="26"/>
      <name val="Arial"/>
      <family val="2"/>
    </font>
    <font>
      <sz val="45"/>
      <name val="Arial"/>
      <family val="2"/>
    </font>
    <font>
      <b/>
      <sz val="45"/>
      <name val="Arial"/>
      <family val="2"/>
    </font>
    <font>
      <b/>
      <sz val="28"/>
      <name val="Arial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0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5"/>
      <color indexed="62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b/>
      <sz val="13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53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7" fillId="0" borderId="1" applyNumberFormat="0" applyFill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8" fillId="21" borderId="0" applyNumberFormat="0" applyBorder="0" applyAlignment="0" applyProtection="0"/>
    <xf numFmtId="0" fontId="45" fillId="22" borderId="0" applyNumberFormat="0" applyBorder="0" applyAlignment="0" applyProtection="0"/>
    <xf numFmtId="0" fontId="49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178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0" fillId="27" borderId="4" applyNumberFormat="0" applyFont="0" applyAlignment="0" applyProtection="0"/>
    <xf numFmtId="0" fontId="52" fillId="28" borderId="5" applyNumberFormat="0" applyAlignment="0" applyProtection="0"/>
    <xf numFmtId="0" fontId="53" fillId="0" borderId="0" applyNumberFormat="0" applyFill="0" applyBorder="0" applyAlignment="0" applyProtection="0"/>
    <xf numFmtId="0" fontId="54" fillId="25" borderId="5" applyNumberFormat="0" applyAlignment="0" applyProtection="0"/>
    <xf numFmtId="0" fontId="55" fillId="29" borderId="0" applyNumberFormat="0" applyBorder="0" applyAlignment="0" applyProtection="0"/>
    <xf numFmtId="0" fontId="53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5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8" applyNumberFormat="0" applyFill="0" applyAlignment="0" applyProtection="0"/>
    <xf numFmtId="177" fontId="0" fillId="0" borderId="0" applyFont="0" applyFill="0" applyBorder="0" applyAlignment="0" applyProtection="0"/>
    <xf numFmtId="0" fontId="61" fillId="31" borderId="9" applyNumberForma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top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 wrapText="1" shrinkToFit="1"/>
    </xf>
    <xf numFmtId="0" fontId="9" fillId="0" borderId="21" xfId="0" applyFont="1" applyBorder="1" applyAlignment="1">
      <alignment horizontal="right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23" xfId="0" applyFont="1" applyBorder="1" applyAlignment="1">
      <alignment horizontal="right" vertical="center" wrapText="1" shrinkToFit="1"/>
    </xf>
    <xf numFmtId="0" fontId="9" fillId="0" borderId="17" xfId="0" applyFont="1" applyBorder="1" applyAlignment="1">
      <alignment horizontal="right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justify" wrapText="1"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9" fillId="0" borderId="29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center" wrapText="1" shrinkToFit="1"/>
    </xf>
    <xf numFmtId="0" fontId="9" fillId="0" borderId="38" xfId="0" applyNumberFormat="1" applyFont="1" applyBorder="1" applyAlignment="1">
      <alignment horizontal="left" vertical="center" wrapText="1" shrinkToFit="1"/>
    </xf>
    <xf numFmtId="0" fontId="9" fillId="0" borderId="2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1" xfId="0" applyNumberFormat="1" applyFont="1" applyBorder="1" applyAlignment="1">
      <alignment horizontal="left" vertical="center" wrapText="1" shrinkToFit="1"/>
    </xf>
    <xf numFmtId="0" fontId="9" fillId="0" borderId="25" xfId="0" applyNumberFormat="1" applyFont="1" applyBorder="1" applyAlignment="1">
      <alignment horizontal="left" vertical="center" wrapText="1" shrinkToFit="1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7" xfId="0" applyNumberFormat="1" applyFont="1" applyBorder="1" applyAlignment="1">
      <alignment horizontal="left" vertical="center" wrapText="1" shrinkToFit="1"/>
    </xf>
    <xf numFmtId="0" fontId="9" fillId="0" borderId="21" xfId="0" applyNumberFormat="1" applyFont="1" applyBorder="1" applyAlignment="1">
      <alignment horizontal="left" vertical="center" wrapText="1" shrinkToFit="1"/>
    </xf>
    <xf numFmtId="0" fontId="9" fillId="0" borderId="43" xfId="0" applyNumberFormat="1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9" fillId="0" borderId="21" xfId="0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vertical="justify"/>
      <protection/>
    </xf>
    <xf numFmtId="0" fontId="9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49" fontId="1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textRotation="90"/>
    </xf>
    <xf numFmtId="0" fontId="11" fillId="0" borderId="46" xfId="0" applyNumberFormat="1" applyFont="1" applyBorder="1" applyAlignment="1">
      <alignment horizontal="center" vertical="center" textRotation="90" wrapText="1"/>
    </xf>
    <xf numFmtId="0" fontId="11" fillId="0" borderId="47" xfId="0" applyNumberFormat="1" applyFont="1" applyBorder="1" applyAlignment="1">
      <alignment horizontal="center" vertical="center" textRotation="90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11" fillId="0" borderId="48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left" vertical="center" wrapText="1" shrinkToFit="1"/>
    </xf>
    <xf numFmtId="0" fontId="9" fillId="0" borderId="33" xfId="0" applyNumberFormat="1" applyFont="1" applyBorder="1" applyAlignment="1">
      <alignment horizontal="center" vertical="center" wrapText="1" shrinkToFit="1"/>
    </xf>
    <xf numFmtId="0" fontId="9" fillId="0" borderId="49" xfId="0" applyNumberFormat="1" applyFont="1" applyBorder="1" applyAlignment="1">
      <alignment horizontal="center" vertical="center" wrapText="1" shrinkToFit="1"/>
    </xf>
    <xf numFmtId="0" fontId="9" fillId="0" borderId="30" xfId="0" applyNumberFormat="1" applyFont="1" applyBorder="1" applyAlignment="1">
      <alignment horizontal="center" vertical="center" wrapText="1" shrinkToFit="1"/>
    </xf>
    <xf numFmtId="0" fontId="9" fillId="0" borderId="50" xfId="0" applyNumberFormat="1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right" vertical="center" wrapText="1" shrinkToFit="1"/>
    </xf>
    <xf numFmtId="0" fontId="9" fillId="0" borderId="44" xfId="0" applyNumberFormat="1" applyFont="1" applyBorder="1" applyAlignment="1">
      <alignment horizontal="center" vertical="center" wrapText="1" shrinkToFit="1"/>
    </xf>
    <xf numFmtId="0" fontId="9" fillId="0" borderId="39" xfId="0" applyNumberFormat="1" applyFont="1" applyBorder="1" applyAlignment="1">
      <alignment horizontal="left" vertical="center" wrapText="1" shrinkToFit="1"/>
    </xf>
    <xf numFmtId="0" fontId="9" fillId="0" borderId="28" xfId="0" applyNumberFormat="1" applyFont="1" applyBorder="1" applyAlignment="1">
      <alignment horizontal="center" vertical="center" wrapText="1" shrinkToFit="1"/>
    </xf>
    <xf numFmtId="0" fontId="9" fillId="0" borderId="13" xfId="0" applyNumberFormat="1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right" vertical="center" wrapText="1" shrinkToFit="1"/>
    </xf>
    <xf numFmtId="0" fontId="9" fillId="0" borderId="51" xfId="0" applyNumberFormat="1" applyFont="1" applyBorder="1" applyAlignment="1">
      <alignment horizontal="center" vertical="center" wrapText="1" shrinkToFit="1"/>
    </xf>
    <xf numFmtId="0" fontId="9" fillId="0" borderId="52" xfId="0" applyNumberFormat="1" applyFont="1" applyBorder="1" applyAlignment="1">
      <alignment horizontal="center" vertical="center" wrapText="1" shrinkToFit="1"/>
    </xf>
    <xf numFmtId="0" fontId="9" fillId="0" borderId="31" xfId="0" applyNumberFormat="1" applyFont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 wrapText="1" shrinkToFit="1"/>
    </xf>
    <xf numFmtId="0" fontId="9" fillId="0" borderId="34" xfId="0" applyNumberFormat="1" applyFont="1" applyBorder="1" applyAlignment="1">
      <alignment horizontal="left" vertical="center" wrapText="1" shrinkToFit="1"/>
    </xf>
    <xf numFmtId="0" fontId="9" fillId="0" borderId="36" xfId="0" applyFont="1" applyBorder="1" applyAlignment="1">
      <alignment horizontal="right" vertical="center" wrapText="1"/>
    </xf>
    <xf numFmtId="0" fontId="9" fillId="0" borderId="32" xfId="0" applyNumberFormat="1" applyFont="1" applyBorder="1" applyAlignment="1">
      <alignment horizontal="center" vertical="center" wrapText="1" shrinkToFit="1"/>
    </xf>
    <xf numFmtId="0" fontId="9" fillId="0" borderId="53" xfId="0" applyNumberFormat="1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right" vertical="center" shrinkToFit="1"/>
    </xf>
    <xf numFmtId="180" fontId="9" fillId="0" borderId="51" xfId="0" applyNumberFormat="1" applyFont="1" applyBorder="1" applyAlignment="1">
      <alignment horizontal="center" vertical="center" shrinkToFit="1"/>
    </xf>
    <xf numFmtId="0" fontId="9" fillId="0" borderId="51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left" vertical="justify"/>
    </xf>
    <xf numFmtId="0" fontId="13" fillId="0" borderId="19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8" fillId="0" borderId="0" xfId="0" applyFont="1" applyAlignment="1">
      <alignment/>
    </xf>
    <xf numFmtId="0" fontId="16" fillId="0" borderId="0" xfId="0" applyFont="1" applyAlignment="1">
      <alignment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top"/>
    </xf>
    <xf numFmtId="0" fontId="11" fillId="0" borderId="59" xfId="0" applyNumberFormat="1" applyFont="1" applyFill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center" textRotation="90"/>
    </xf>
    <xf numFmtId="0" fontId="11" fillId="0" borderId="58" xfId="0" applyNumberFormat="1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textRotation="90" wrapText="1"/>
    </xf>
    <xf numFmtId="0" fontId="11" fillId="0" borderId="13" xfId="0" applyNumberFormat="1" applyFont="1" applyFill="1" applyBorder="1" applyAlignment="1">
      <alignment horizontal="center" vertical="center" textRotation="90" wrapText="1"/>
    </xf>
    <xf numFmtId="0" fontId="11" fillId="0" borderId="51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 shrinkToFit="1"/>
    </xf>
    <xf numFmtId="49" fontId="9" fillId="0" borderId="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11" fillId="0" borderId="25" xfId="0" applyNumberFormat="1" applyFont="1" applyFill="1" applyBorder="1" applyAlignment="1">
      <alignment horizontal="center" vertical="top"/>
    </xf>
    <xf numFmtId="0" fontId="11" fillId="0" borderId="62" xfId="0" applyNumberFormat="1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textRotation="90" wrapText="1"/>
    </xf>
    <xf numFmtId="0" fontId="11" fillId="0" borderId="6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textRotation="90" wrapText="1"/>
    </xf>
    <xf numFmtId="0" fontId="11" fillId="0" borderId="64" xfId="0" applyNumberFormat="1" applyFont="1" applyFill="1" applyBorder="1" applyAlignment="1">
      <alignment horizontal="center" vertical="center" textRotation="90" wrapText="1"/>
    </xf>
    <xf numFmtId="0" fontId="9" fillId="0" borderId="60" xfId="0" applyNumberFormat="1" applyFont="1" applyBorder="1" applyAlignment="1">
      <alignment horizontal="center" vertical="center" wrapText="1" shrinkToFit="1"/>
    </xf>
    <xf numFmtId="0" fontId="9" fillId="0" borderId="43" xfId="0" applyNumberFormat="1" applyFont="1" applyBorder="1" applyAlignment="1">
      <alignment horizontal="center" vertical="center" wrapText="1" shrinkToFit="1"/>
    </xf>
    <xf numFmtId="0" fontId="9" fillId="0" borderId="58" xfId="0" applyNumberFormat="1" applyFont="1" applyBorder="1" applyAlignment="1">
      <alignment horizontal="center" vertical="center" wrapText="1" shrinkToFit="1"/>
    </xf>
    <xf numFmtId="0" fontId="9" fillId="0" borderId="64" xfId="0" applyNumberFormat="1" applyFont="1" applyBorder="1" applyAlignment="1">
      <alignment horizontal="center" vertical="center" wrapText="1" shrinkToFit="1"/>
    </xf>
    <xf numFmtId="0" fontId="9" fillId="0" borderId="20" xfId="0" applyNumberFormat="1" applyFont="1" applyBorder="1" applyAlignment="1">
      <alignment horizontal="center" vertical="center" wrapText="1" shrinkToFit="1"/>
    </xf>
    <xf numFmtId="0" fontId="9" fillId="0" borderId="65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left"/>
    </xf>
    <xf numFmtId="0" fontId="11" fillId="0" borderId="66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textRotation="90" wrapText="1"/>
    </xf>
    <xf numFmtId="49" fontId="11" fillId="0" borderId="61" xfId="0" applyNumberFormat="1" applyFont="1" applyBorder="1" applyAlignment="1">
      <alignment horizontal="center" vertical="center" textRotation="90" wrapText="1"/>
    </xf>
    <xf numFmtId="49" fontId="11" fillId="0" borderId="68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0" fontId="9" fillId="0" borderId="69" xfId="0" applyNumberFormat="1" applyFont="1" applyBorder="1" applyAlignment="1">
      <alignment horizontal="center" vertical="center" wrapText="1" shrinkToFit="1"/>
    </xf>
    <xf numFmtId="0" fontId="9" fillId="0" borderId="63" xfId="0" applyNumberFormat="1" applyFont="1" applyBorder="1" applyAlignment="1">
      <alignment horizontal="center" vertical="center" shrinkToFit="1"/>
    </xf>
    <xf numFmtId="0" fontId="9" fillId="0" borderId="50" xfId="0" applyNumberFormat="1" applyFont="1" applyBorder="1" applyAlignment="1">
      <alignment horizontal="center" vertical="center" shrinkToFit="1"/>
    </xf>
    <xf numFmtId="0" fontId="9" fillId="0" borderId="70" xfId="0" applyNumberFormat="1" applyFont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/>
    </xf>
    <xf numFmtId="0" fontId="9" fillId="0" borderId="71" xfId="0" applyNumberFormat="1" applyFont="1" applyBorder="1" applyAlignment="1">
      <alignment horizontal="center" vertical="center" shrinkToFit="1"/>
    </xf>
    <xf numFmtId="0" fontId="9" fillId="0" borderId="67" xfId="0" applyNumberFormat="1" applyFont="1" applyBorder="1" applyAlignment="1">
      <alignment horizontal="center" vertical="center" wrapText="1" shrinkToFit="1"/>
    </xf>
    <xf numFmtId="0" fontId="9" fillId="0" borderId="62" xfId="0" applyNumberFormat="1" applyFont="1" applyBorder="1" applyAlignment="1">
      <alignment horizontal="center" vertical="center" shrinkToFit="1"/>
    </xf>
    <xf numFmtId="0" fontId="9" fillId="0" borderId="61" xfId="0" applyNumberFormat="1" applyFont="1" applyBorder="1" applyAlignment="1">
      <alignment horizontal="center" vertical="center" shrinkToFit="1"/>
    </xf>
    <xf numFmtId="0" fontId="9" fillId="0" borderId="72" xfId="0" applyNumberFormat="1" applyFont="1" applyBorder="1" applyAlignment="1">
      <alignment horizontal="center" vertical="center" shrinkToFit="1"/>
    </xf>
    <xf numFmtId="0" fontId="9" fillId="0" borderId="73" xfId="0" applyNumberFormat="1" applyFont="1" applyBorder="1" applyAlignment="1">
      <alignment horizontal="center" vertical="center" shrinkToFit="1"/>
    </xf>
    <xf numFmtId="0" fontId="9" fillId="0" borderId="74" xfId="0" applyNumberFormat="1" applyFont="1" applyBorder="1" applyAlignment="1">
      <alignment horizontal="center" vertical="center" shrinkToFit="1"/>
    </xf>
    <xf numFmtId="0" fontId="9" fillId="0" borderId="75" xfId="0" applyNumberFormat="1" applyFont="1" applyBorder="1" applyAlignment="1">
      <alignment horizontal="center" vertical="center" wrapText="1" shrinkToFit="1"/>
    </xf>
    <xf numFmtId="0" fontId="9" fillId="0" borderId="68" xfId="0" applyNumberFormat="1" applyFont="1" applyBorder="1" applyAlignment="1">
      <alignment horizontal="center" vertical="center" shrinkToFit="1"/>
    </xf>
    <xf numFmtId="0" fontId="9" fillId="0" borderId="66" xfId="0" applyNumberFormat="1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/>
    </xf>
    <xf numFmtId="0" fontId="9" fillId="0" borderId="7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justify"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49" fontId="11" fillId="0" borderId="61" xfId="0" applyNumberFormat="1" applyFont="1" applyBorder="1" applyAlignment="1">
      <alignment horizontal="center" vertical="center" textRotation="90"/>
    </xf>
    <xf numFmtId="49" fontId="11" fillId="0" borderId="13" xfId="0" applyNumberFormat="1" applyFont="1" applyBorder="1" applyAlignment="1">
      <alignment horizontal="center" vertical="center" textRotation="90"/>
    </xf>
    <xf numFmtId="0" fontId="9" fillId="0" borderId="18" xfId="0" applyNumberFormat="1" applyFont="1" applyBorder="1" applyAlignment="1">
      <alignment horizontal="center" vertical="center" shrinkToFit="1"/>
    </xf>
    <xf numFmtId="0" fontId="9" fillId="0" borderId="26" xfId="0" applyNumberFormat="1" applyFont="1" applyBorder="1" applyAlignment="1">
      <alignment horizontal="center" vertical="center" shrinkToFit="1"/>
    </xf>
    <xf numFmtId="0" fontId="9" fillId="0" borderId="43" xfId="0" applyNumberFormat="1" applyFont="1" applyBorder="1" applyAlignment="1">
      <alignment horizontal="center" vertical="center" shrinkToFit="1"/>
    </xf>
    <xf numFmtId="0" fontId="9" fillId="0" borderId="76" xfId="0" applyNumberFormat="1" applyFont="1" applyBorder="1" applyAlignment="1">
      <alignment horizontal="center" vertical="center" shrinkToFit="1"/>
    </xf>
    <xf numFmtId="0" fontId="9" fillId="0" borderId="49" xfId="0" applyNumberFormat="1" applyFont="1" applyBorder="1" applyAlignment="1">
      <alignment horizontal="center" vertical="center" shrinkToFit="1"/>
    </xf>
    <xf numFmtId="0" fontId="9" fillId="0" borderId="58" xfId="0" applyNumberFormat="1" applyFont="1" applyBorder="1" applyAlignment="1">
      <alignment horizontal="center" vertical="center" shrinkToFit="1"/>
    </xf>
    <xf numFmtId="0" fontId="9" fillId="0" borderId="55" xfId="0" applyNumberFormat="1" applyFont="1" applyBorder="1" applyAlignment="1">
      <alignment horizontal="center" vertical="center" shrinkToFit="1"/>
    </xf>
    <xf numFmtId="0" fontId="9" fillId="0" borderId="48" xfId="0" applyNumberFormat="1" applyFont="1" applyBorder="1" applyAlignment="1">
      <alignment horizontal="center" vertical="center" shrinkToFit="1"/>
    </xf>
    <xf numFmtId="0" fontId="9" fillId="0" borderId="79" xfId="0" applyNumberFormat="1" applyFont="1" applyBorder="1" applyAlignment="1">
      <alignment horizontal="center" vertical="center" shrinkToFit="1"/>
    </xf>
    <xf numFmtId="0" fontId="9" fillId="0" borderId="80" xfId="0" applyNumberFormat="1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46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81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4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61" xfId="0" applyFont="1" applyFill="1" applyBorder="1" applyAlignment="1">
      <alignment horizontal="center" vertical="center" textRotation="90" wrapText="1"/>
    </xf>
    <xf numFmtId="0" fontId="9" fillId="0" borderId="60" xfId="0" applyNumberFormat="1" applyFont="1" applyBorder="1" applyAlignment="1">
      <alignment horizontal="center" vertical="center" shrinkToFit="1"/>
    </xf>
    <xf numFmtId="0" fontId="9" fillId="0" borderId="64" xfId="0" applyNumberFormat="1" applyFont="1" applyBorder="1" applyAlignment="1">
      <alignment horizontal="center" vertical="center" shrinkToFit="1"/>
    </xf>
    <xf numFmtId="0" fontId="9" fillId="0" borderId="47" xfId="0" applyNumberFormat="1" applyFont="1" applyBorder="1" applyAlignment="1">
      <alignment horizontal="center" vertical="center" shrinkToFit="1"/>
    </xf>
    <xf numFmtId="0" fontId="9" fillId="0" borderId="22" xfId="0" applyNumberFormat="1" applyFont="1" applyBorder="1" applyAlignment="1">
      <alignment horizontal="center" vertical="center" shrinkToFit="1"/>
    </xf>
    <xf numFmtId="0" fontId="9" fillId="0" borderId="83" xfId="0" applyNumberFormat="1" applyFont="1" applyBorder="1" applyAlignment="1">
      <alignment horizontal="center" vertical="center" shrinkToFit="1"/>
    </xf>
    <xf numFmtId="0" fontId="9" fillId="0" borderId="84" xfId="0" applyNumberFormat="1" applyFont="1" applyBorder="1" applyAlignment="1">
      <alignment horizontal="center" vertical="center" shrinkToFit="1"/>
    </xf>
    <xf numFmtId="0" fontId="9" fillId="0" borderId="85" xfId="0" applyNumberFormat="1" applyFont="1" applyBorder="1" applyAlignment="1">
      <alignment horizontal="center" vertical="center" shrinkToFit="1"/>
    </xf>
    <xf numFmtId="0" fontId="9" fillId="0" borderId="86" xfId="0" applyNumberFormat="1" applyFont="1" applyBorder="1" applyAlignment="1">
      <alignment horizontal="center" vertical="center" shrinkToFit="1"/>
    </xf>
    <xf numFmtId="0" fontId="9" fillId="0" borderId="87" xfId="0" applyNumberFormat="1" applyFont="1" applyBorder="1" applyAlignment="1">
      <alignment horizontal="center" vertical="center" shrinkToFit="1"/>
    </xf>
    <xf numFmtId="0" fontId="9" fillId="0" borderId="52" xfId="0" applyNumberFormat="1" applyFont="1" applyBorder="1" applyAlignment="1">
      <alignment horizontal="center" vertical="center" shrinkToFit="1"/>
    </xf>
    <xf numFmtId="0" fontId="9" fillId="0" borderId="53" xfId="0" applyNumberFormat="1" applyFont="1" applyBorder="1" applyAlignment="1">
      <alignment horizontal="center" vertical="center" shrinkToFit="1"/>
    </xf>
    <xf numFmtId="0" fontId="9" fillId="0" borderId="54" xfId="0" applyNumberFormat="1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textRotation="90" wrapText="1"/>
    </xf>
    <xf numFmtId="0" fontId="11" fillId="0" borderId="61" xfId="0" applyFont="1" applyFill="1" applyBorder="1" applyAlignment="1">
      <alignment horizontal="center" vertical="center" textRotation="90" wrapText="1"/>
    </xf>
    <xf numFmtId="0" fontId="9" fillId="0" borderId="7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89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91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71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0</xdr:col>
      <xdr:colOff>2038350</xdr:colOff>
      <xdr:row>0</xdr:row>
      <xdr:rowOff>628650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0"/>
  <sheetViews>
    <sheetView tabSelected="1" zoomScale="20" zoomScaleNormal="20" workbookViewId="0" topLeftCell="AC1">
      <selection activeCell="AZ8" sqref="AZ8:BD8"/>
    </sheetView>
  </sheetViews>
  <sheetFormatPr defaultColWidth="10.125" defaultRowHeight="12.75"/>
  <cols>
    <col min="1" max="1" width="34.375" style="8" customWidth="1"/>
    <col min="2" max="2" width="27.75390625" style="8" customWidth="1"/>
    <col min="3" max="19" width="6.25390625" style="8" hidden="1" customWidth="1"/>
    <col min="20" max="20" width="42.125" style="8" customWidth="1"/>
    <col min="21" max="21" width="55.00390625" style="9" customWidth="1"/>
    <col min="22" max="22" width="104.625" style="10" customWidth="1"/>
    <col min="23" max="23" width="18.375" style="11" customWidth="1"/>
    <col min="24" max="24" width="25.75390625" style="12" customWidth="1"/>
    <col min="25" max="25" width="18.875" style="12" customWidth="1"/>
    <col min="26" max="27" width="18.375" style="12" customWidth="1"/>
    <col min="28" max="28" width="46.25390625" style="12" customWidth="1"/>
    <col min="29" max="29" width="26.375" style="12" customWidth="1"/>
    <col min="30" max="30" width="29.25390625" style="13" customWidth="1"/>
    <col min="31" max="31" width="28.00390625" style="13" customWidth="1"/>
    <col min="32" max="32" width="33.375" style="13" customWidth="1"/>
    <col min="33" max="33" width="24.25390625" style="13" customWidth="1"/>
    <col min="34" max="34" width="26.375" style="13" customWidth="1"/>
    <col min="35" max="35" width="23.625" style="13" customWidth="1"/>
    <col min="36" max="36" width="28.875" style="13" customWidth="1"/>
    <col min="37" max="37" width="29.125" style="13" customWidth="1"/>
    <col min="38" max="38" width="22.875" style="13" customWidth="1"/>
    <col min="39" max="39" width="26.125" style="13" customWidth="1"/>
    <col min="40" max="40" width="19.625" style="13" customWidth="1"/>
    <col min="41" max="41" width="23.75390625" style="13" customWidth="1"/>
    <col min="42" max="42" width="16.875" style="8" customWidth="1"/>
    <col min="43" max="43" width="16.625" style="8" customWidth="1"/>
    <col min="44" max="44" width="19.25390625" style="8" customWidth="1"/>
    <col min="45" max="45" width="15.375" style="8" customWidth="1"/>
    <col min="46" max="46" width="24.125" style="8" customWidth="1"/>
    <col min="47" max="47" width="15.375" style="8" customWidth="1"/>
    <col min="48" max="48" width="16.875" style="8" customWidth="1"/>
    <col min="49" max="49" width="17.625" style="8" customWidth="1"/>
    <col min="50" max="50" width="25.00390625" style="8" customWidth="1"/>
    <col min="51" max="51" width="25.75390625" style="8" customWidth="1"/>
    <col min="52" max="52" width="18.125" style="8" customWidth="1"/>
    <col min="53" max="53" width="17.375" style="8" customWidth="1"/>
    <col min="54" max="54" width="19.25390625" style="8" customWidth="1"/>
    <col min="55" max="55" width="25.25390625" style="8" customWidth="1"/>
    <col min="56" max="56" width="23.375" style="8" customWidth="1"/>
    <col min="57" max="57" width="18.25390625" style="8" customWidth="1"/>
    <col min="58" max="59" width="10.125" style="8" customWidth="1"/>
    <col min="60" max="60" width="1.12109375" style="8" customWidth="1"/>
    <col min="61" max="16384" width="10.125" style="8" customWidth="1"/>
  </cols>
  <sheetData>
    <row r="1" spans="1:57" ht="66">
      <c r="A1" s="14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4"/>
      <c r="BC1" s="14"/>
      <c r="BD1" s="14"/>
      <c r="BE1" s="14"/>
    </row>
    <row r="2" spans="1:57" ht="66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4"/>
      <c r="BC2" s="14"/>
      <c r="BD2" s="14"/>
      <c r="BE2" s="14"/>
    </row>
    <row r="3" spans="1:57" ht="66">
      <c r="A3" s="14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4"/>
      <c r="BC3" s="14"/>
      <c r="BD3" s="14"/>
      <c r="BE3" s="14"/>
    </row>
    <row r="4" spans="1:57" ht="69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61" t="s">
        <v>2</v>
      </c>
      <c r="U4" s="61"/>
      <c r="V4" s="61"/>
      <c r="W4" s="78"/>
      <c r="X4" s="79"/>
      <c r="Y4" s="79"/>
      <c r="Z4" s="79"/>
      <c r="AA4" s="135"/>
      <c r="AB4" s="136" t="s">
        <v>3</v>
      </c>
      <c r="AC4" s="136"/>
      <c r="AD4" s="136"/>
      <c r="AE4" s="136"/>
      <c r="AF4" s="136"/>
      <c r="AG4" s="136"/>
      <c r="AH4" s="136"/>
      <c r="AI4" s="136"/>
      <c r="AJ4" s="136"/>
      <c r="AK4" s="79"/>
      <c r="AL4" s="79"/>
      <c r="AM4" s="79"/>
      <c r="AN4" s="79"/>
      <c r="AO4" s="79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14"/>
      <c r="BC4" s="14"/>
      <c r="BD4" s="14"/>
      <c r="BE4" s="14"/>
    </row>
    <row r="5" spans="1:57" ht="69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62" t="s">
        <v>4</v>
      </c>
      <c r="U5" s="62"/>
      <c r="V5" s="62"/>
      <c r="W5" s="80"/>
      <c r="X5" s="79"/>
      <c r="Y5" s="79"/>
      <c r="Z5" s="79"/>
      <c r="AA5" s="135"/>
      <c r="AB5" s="136" t="s">
        <v>5</v>
      </c>
      <c r="AC5" s="136"/>
      <c r="AD5" s="136"/>
      <c r="AE5" s="136"/>
      <c r="AF5" s="136"/>
      <c r="AG5" s="136"/>
      <c r="AH5" s="136"/>
      <c r="AI5" s="136"/>
      <c r="AJ5" s="136"/>
      <c r="AK5" s="79"/>
      <c r="AL5" s="79"/>
      <c r="AM5" s="79"/>
      <c r="AN5" s="79"/>
      <c r="AO5" s="79"/>
      <c r="AP5" s="79"/>
      <c r="AQ5" s="79"/>
      <c r="AR5" s="249"/>
      <c r="AS5" s="287"/>
      <c r="AT5" s="287"/>
      <c r="AU5" s="288" t="s">
        <v>6</v>
      </c>
      <c r="AV5" s="217"/>
      <c r="AW5" s="293"/>
      <c r="AX5" s="293"/>
      <c r="AY5" s="293"/>
      <c r="AZ5" s="319" t="s">
        <v>7</v>
      </c>
      <c r="BA5" s="319"/>
      <c r="BB5" s="319"/>
      <c r="BC5" s="319"/>
      <c r="BD5" s="348"/>
      <c r="BE5" s="17"/>
    </row>
    <row r="6" spans="1:57" ht="69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81"/>
      <c r="V6" s="82"/>
      <c r="W6" s="83" t="s">
        <v>8</v>
      </c>
      <c r="X6" s="83"/>
      <c r="Y6" s="83"/>
      <c r="Z6" s="83"/>
      <c r="AA6" s="83"/>
      <c r="AB6" s="83"/>
      <c r="AC6" s="158" t="s">
        <v>9</v>
      </c>
      <c r="AD6" s="159" t="s">
        <v>10</v>
      </c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289"/>
      <c r="AU6" s="290" t="s">
        <v>11</v>
      </c>
      <c r="AV6" s="291"/>
      <c r="AW6" s="291"/>
      <c r="AX6" s="291"/>
      <c r="AY6" s="293"/>
      <c r="AZ6" s="205" t="s">
        <v>12</v>
      </c>
      <c r="BA6" s="205"/>
      <c r="BB6" s="205"/>
      <c r="BC6" s="205"/>
      <c r="BD6" s="349"/>
      <c r="BE6" s="17"/>
    </row>
    <row r="7" spans="1:57" ht="66">
      <c r="A7" s="19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84" t="s">
        <v>14</v>
      </c>
      <c r="X7" s="84"/>
      <c r="Y7" s="84"/>
      <c r="Z7" s="84"/>
      <c r="AA7" s="84"/>
      <c r="AB7" s="84"/>
      <c r="AC7" s="158" t="s">
        <v>9</v>
      </c>
      <c r="AD7" s="160" t="s">
        <v>15</v>
      </c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289"/>
      <c r="AU7" s="292" t="s">
        <v>16</v>
      </c>
      <c r="AV7" s="293"/>
      <c r="AW7" s="293"/>
      <c r="AX7" s="293"/>
      <c r="AY7" s="293"/>
      <c r="AZ7" s="320" t="s">
        <v>17</v>
      </c>
      <c r="BA7" s="205"/>
      <c r="BB7" s="205"/>
      <c r="BC7" s="205"/>
      <c r="BD7" s="205"/>
      <c r="BE7" s="17"/>
    </row>
    <row r="8" spans="1:57" ht="69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63" t="s">
        <v>18</v>
      </c>
      <c r="U8" s="63"/>
      <c r="V8" s="63"/>
      <c r="W8" s="85" t="s">
        <v>19</v>
      </c>
      <c r="X8" s="85"/>
      <c r="Y8" s="85"/>
      <c r="Z8" s="85"/>
      <c r="AA8" s="85"/>
      <c r="AB8" s="85"/>
      <c r="AC8" s="158" t="s">
        <v>9</v>
      </c>
      <c r="AD8" s="161" t="s">
        <v>20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89"/>
      <c r="AU8" s="292" t="s">
        <v>21</v>
      </c>
      <c r="AV8" s="294"/>
      <c r="AW8" s="294"/>
      <c r="AX8" s="294"/>
      <c r="AY8" s="294"/>
      <c r="AZ8" s="321" t="s">
        <v>22</v>
      </c>
      <c r="BA8" s="321"/>
      <c r="BB8" s="321"/>
      <c r="BC8" s="321"/>
      <c r="BD8" s="321"/>
      <c r="BE8" s="17"/>
    </row>
    <row r="9" spans="1:57" ht="69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86"/>
      <c r="V9" s="86"/>
      <c r="W9" s="87" t="s">
        <v>23</v>
      </c>
      <c r="X9" s="87"/>
      <c r="Y9" s="87"/>
      <c r="Z9" s="87"/>
      <c r="AA9" s="137"/>
      <c r="AB9" s="137"/>
      <c r="AC9" s="158" t="s">
        <v>9</v>
      </c>
      <c r="AD9" s="162" t="s">
        <v>24</v>
      </c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295"/>
      <c r="AU9" s="296"/>
      <c r="AV9" s="296"/>
      <c r="AW9" s="296"/>
      <c r="AX9" s="296"/>
      <c r="AY9" s="296"/>
      <c r="AZ9" s="296"/>
      <c r="BA9" s="296"/>
      <c r="BB9" s="350"/>
      <c r="BC9" s="350"/>
      <c r="BD9" s="350"/>
      <c r="BE9" s="17"/>
    </row>
    <row r="10" spans="1:57" ht="49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86"/>
      <c r="V10" s="86"/>
      <c r="W10" s="88"/>
      <c r="X10" s="89"/>
      <c r="Y10" s="89"/>
      <c r="Z10" s="89"/>
      <c r="AA10" s="138"/>
      <c r="AB10" s="139"/>
      <c r="AC10" s="139"/>
      <c r="AD10" s="163"/>
      <c r="AE10" s="163"/>
      <c r="AF10" s="163"/>
      <c r="AG10" s="163"/>
      <c r="AH10" s="163"/>
      <c r="AI10" s="163"/>
      <c r="AJ10" s="163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8" s="1" customFormat="1" ht="50.25">
      <c r="A11" s="21"/>
      <c r="B11" s="22" t="s">
        <v>25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64" t="s">
        <v>26</v>
      </c>
      <c r="U11" s="90"/>
      <c r="V11" s="91"/>
      <c r="W11" s="92" t="s">
        <v>27</v>
      </c>
      <c r="X11" s="93"/>
      <c r="Y11" s="93"/>
      <c r="Z11" s="93"/>
      <c r="AA11" s="93"/>
      <c r="AB11" s="93"/>
      <c r="AC11" s="93"/>
      <c r="AD11" s="164"/>
      <c r="AE11" s="92" t="s">
        <v>28</v>
      </c>
      <c r="AF11" s="164"/>
      <c r="AG11" s="218" t="s">
        <v>29</v>
      </c>
      <c r="AH11" s="219"/>
      <c r="AI11" s="219"/>
      <c r="AJ11" s="219"/>
      <c r="AK11" s="219"/>
      <c r="AL11" s="219"/>
      <c r="AM11" s="219"/>
      <c r="AN11" s="219"/>
      <c r="AO11" s="250" t="s">
        <v>30</v>
      </c>
      <c r="AP11" s="251" t="s">
        <v>31</v>
      </c>
      <c r="AQ11" s="251"/>
      <c r="AR11" s="251"/>
      <c r="AS11" s="251"/>
      <c r="AT11" s="251"/>
      <c r="AU11" s="251"/>
      <c r="AV11" s="251"/>
      <c r="AW11" s="251"/>
      <c r="AX11" s="66" t="s">
        <v>32</v>
      </c>
      <c r="AY11" s="98"/>
      <c r="AZ11" s="98"/>
      <c r="BA11" s="98"/>
      <c r="BB11" s="98"/>
      <c r="BC11" s="98"/>
      <c r="BD11" s="98"/>
      <c r="BE11" s="99"/>
      <c r="BF11" s="372"/>
    </row>
    <row r="12" spans="1:58" s="1" customFormat="1" ht="64.5">
      <c r="A12" s="2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65"/>
      <c r="U12" s="94"/>
      <c r="V12" s="95"/>
      <c r="W12" s="96"/>
      <c r="X12" s="97"/>
      <c r="Y12" s="97"/>
      <c r="Z12" s="97"/>
      <c r="AA12" s="97"/>
      <c r="AB12" s="97"/>
      <c r="AC12" s="97"/>
      <c r="AD12" s="165"/>
      <c r="AE12" s="96"/>
      <c r="AF12" s="165"/>
      <c r="AG12" s="220"/>
      <c r="AH12" s="221"/>
      <c r="AI12" s="221"/>
      <c r="AJ12" s="221"/>
      <c r="AK12" s="221"/>
      <c r="AL12" s="221"/>
      <c r="AM12" s="221"/>
      <c r="AN12" s="221"/>
      <c r="AO12" s="252"/>
      <c r="AP12" s="253"/>
      <c r="AQ12" s="253"/>
      <c r="AR12" s="253"/>
      <c r="AS12" s="253"/>
      <c r="AT12" s="253"/>
      <c r="AU12" s="253"/>
      <c r="AV12" s="253"/>
      <c r="AW12" s="253"/>
      <c r="AX12" s="322" t="s">
        <v>33</v>
      </c>
      <c r="AY12" s="323"/>
      <c r="AZ12" s="323"/>
      <c r="BA12" s="323"/>
      <c r="BB12" s="323"/>
      <c r="BC12" s="323"/>
      <c r="BD12" s="323"/>
      <c r="BE12" s="373"/>
      <c r="BF12" s="374"/>
    </row>
    <row r="13" spans="1:58" s="1" customFormat="1" ht="61.5">
      <c r="A13" s="2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65"/>
      <c r="U13" s="94"/>
      <c r="V13" s="95"/>
      <c r="W13" s="96"/>
      <c r="X13" s="97"/>
      <c r="Y13" s="97"/>
      <c r="Z13" s="97"/>
      <c r="AA13" s="97"/>
      <c r="AB13" s="97"/>
      <c r="AC13" s="97"/>
      <c r="AD13" s="165"/>
      <c r="AE13" s="166"/>
      <c r="AF13" s="167"/>
      <c r="AG13" s="222"/>
      <c r="AH13" s="223"/>
      <c r="AI13" s="223"/>
      <c r="AJ13" s="223"/>
      <c r="AK13" s="223"/>
      <c r="AL13" s="223"/>
      <c r="AM13" s="223"/>
      <c r="AN13" s="223"/>
      <c r="AO13" s="252"/>
      <c r="AP13" s="254"/>
      <c r="AQ13" s="254"/>
      <c r="AR13" s="254"/>
      <c r="AS13" s="254"/>
      <c r="AT13" s="254"/>
      <c r="AU13" s="254"/>
      <c r="AV13" s="254"/>
      <c r="AW13" s="254"/>
      <c r="AX13" s="204" t="s">
        <v>34</v>
      </c>
      <c r="AY13" s="205"/>
      <c r="AZ13" s="205"/>
      <c r="BA13" s="205"/>
      <c r="BB13" s="205"/>
      <c r="BC13" s="205"/>
      <c r="BD13" s="205"/>
      <c r="BE13" s="279"/>
      <c r="BF13" s="375"/>
    </row>
    <row r="14" spans="1:57" s="1" customFormat="1" ht="49.5">
      <c r="A14" s="21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5"/>
      <c r="U14" s="94"/>
      <c r="V14" s="95"/>
      <c r="W14" s="96"/>
      <c r="X14" s="97"/>
      <c r="Y14" s="97"/>
      <c r="Z14" s="97"/>
      <c r="AA14" s="97"/>
      <c r="AB14" s="97"/>
      <c r="AC14" s="97"/>
      <c r="AD14" s="165"/>
      <c r="AE14" s="168" t="s">
        <v>35</v>
      </c>
      <c r="AF14" s="169" t="s">
        <v>36</v>
      </c>
      <c r="AG14" s="168" t="s">
        <v>37</v>
      </c>
      <c r="AH14" s="224" t="s">
        <v>38</v>
      </c>
      <c r="AI14" s="225"/>
      <c r="AJ14" s="225"/>
      <c r="AK14" s="225"/>
      <c r="AL14" s="225"/>
      <c r="AM14" s="225"/>
      <c r="AN14" s="237"/>
      <c r="AO14" s="252"/>
      <c r="AP14" s="255" t="s">
        <v>39</v>
      </c>
      <c r="AQ14" s="256" t="s">
        <v>40</v>
      </c>
      <c r="AR14" s="256" t="s">
        <v>41</v>
      </c>
      <c r="AS14" s="297" t="s">
        <v>42</v>
      </c>
      <c r="AT14" s="297" t="s">
        <v>43</v>
      </c>
      <c r="AU14" s="256" t="s">
        <v>44</v>
      </c>
      <c r="AV14" s="256" t="s">
        <v>45</v>
      </c>
      <c r="AW14" s="324" t="s">
        <v>46</v>
      </c>
      <c r="AX14" s="325" t="s">
        <v>47</v>
      </c>
      <c r="AY14" s="326"/>
      <c r="AZ14" s="326"/>
      <c r="BA14" s="326"/>
      <c r="BB14" s="325" t="s">
        <v>48</v>
      </c>
      <c r="BC14" s="326"/>
      <c r="BD14" s="326"/>
      <c r="BE14" s="376"/>
    </row>
    <row r="15" spans="1:63" s="2" customFormat="1" ht="48.75">
      <c r="A15" s="26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65"/>
      <c r="U15" s="94"/>
      <c r="V15" s="95"/>
      <c r="W15" s="96"/>
      <c r="X15" s="97"/>
      <c r="Y15" s="97"/>
      <c r="Z15" s="97"/>
      <c r="AA15" s="97"/>
      <c r="AB15" s="97"/>
      <c r="AC15" s="97"/>
      <c r="AD15" s="165"/>
      <c r="AE15" s="170"/>
      <c r="AF15" s="171"/>
      <c r="AG15" s="226"/>
      <c r="AH15" s="227" t="s">
        <v>49</v>
      </c>
      <c r="AI15" s="228"/>
      <c r="AJ15" s="227" t="s">
        <v>50</v>
      </c>
      <c r="AK15" s="238"/>
      <c r="AL15" s="228" t="s">
        <v>51</v>
      </c>
      <c r="AM15" s="238"/>
      <c r="AN15" s="239" t="s">
        <v>52</v>
      </c>
      <c r="AO15" s="252"/>
      <c r="AP15" s="257"/>
      <c r="AQ15" s="258"/>
      <c r="AR15" s="258"/>
      <c r="AS15" s="298"/>
      <c r="AT15" s="298"/>
      <c r="AU15" s="258"/>
      <c r="AV15" s="258"/>
      <c r="AW15" s="327"/>
      <c r="AX15" s="328" t="s">
        <v>53</v>
      </c>
      <c r="AY15" s="329"/>
      <c r="AZ15" s="329"/>
      <c r="BA15" s="329"/>
      <c r="BB15" s="328" t="s">
        <v>53</v>
      </c>
      <c r="BC15" s="329"/>
      <c r="BD15" s="329"/>
      <c r="BE15" s="377"/>
      <c r="BK15" s="394"/>
    </row>
    <row r="16" spans="1:63" s="2" customFormat="1" ht="48.75">
      <c r="A16" s="26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65"/>
      <c r="U16" s="94"/>
      <c r="V16" s="95"/>
      <c r="W16" s="96"/>
      <c r="X16" s="97"/>
      <c r="Y16" s="97"/>
      <c r="Z16" s="97"/>
      <c r="AA16" s="97"/>
      <c r="AB16" s="97"/>
      <c r="AC16" s="97"/>
      <c r="AD16" s="165"/>
      <c r="AE16" s="170"/>
      <c r="AF16" s="171"/>
      <c r="AG16" s="226"/>
      <c r="AH16" s="229"/>
      <c r="AI16" s="230"/>
      <c r="AJ16" s="229"/>
      <c r="AK16" s="240"/>
      <c r="AL16" s="230"/>
      <c r="AM16" s="240"/>
      <c r="AN16" s="241"/>
      <c r="AO16" s="252"/>
      <c r="AP16" s="257"/>
      <c r="AQ16" s="258"/>
      <c r="AR16" s="258"/>
      <c r="AS16" s="298"/>
      <c r="AT16" s="298"/>
      <c r="AU16" s="258"/>
      <c r="AV16" s="258"/>
      <c r="AW16" s="327"/>
      <c r="AX16" s="330" t="s">
        <v>37</v>
      </c>
      <c r="AY16" s="331" t="s">
        <v>54</v>
      </c>
      <c r="AZ16" s="332"/>
      <c r="BA16" s="332"/>
      <c r="BB16" s="330" t="s">
        <v>37</v>
      </c>
      <c r="BC16" s="351" t="s">
        <v>54</v>
      </c>
      <c r="BD16" s="351"/>
      <c r="BE16" s="378"/>
      <c r="BK16" s="394"/>
    </row>
    <row r="17" spans="1:63" s="2" customFormat="1" ht="278.2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65"/>
      <c r="U17" s="94"/>
      <c r="V17" s="95"/>
      <c r="W17" s="96"/>
      <c r="X17" s="97"/>
      <c r="Y17" s="97"/>
      <c r="Z17" s="97"/>
      <c r="AA17" s="97"/>
      <c r="AB17" s="97"/>
      <c r="AC17" s="97"/>
      <c r="AD17" s="165"/>
      <c r="AE17" s="170"/>
      <c r="AF17" s="171"/>
      <c r="AG17" s="170"/>
      <c r="AH17" s="231" t="s">
        <v>55</v>
      </c>
      <c r="AI17" s="232" t="s">
        <v>56</v>
      </c>
      <c r="AJ17" s="231" t="s">
        <v>55</v>
      </c>
      <c r="AK17" s="232" t="s">
        <v>56</v>
      </c>
      <c r="AL17" s="231" t="s">
        <v>55</v>
      </c>
      <c r="AM17" s="232" t="s">
        <v>56</v>
      </c>
      <c r="AN17" s="242"/>
      <c r="AO17" s="252"/>
      <c r="AP17" s="257"/>
      <c r="AQ17" s="258"/>
      <c r="AR17" s="258"/>
      <c r="AS17" s="298"/>
      <c r="AT17" s="298"/>
      <c r="AU17" s="258"/>
      <c r="AV17" s="258"/>
      <c r="AW17" s="327"/>
      <c r="AX17" s="333"/>
      <c r="AY17" s="334" t="s">
        <v>57</v>
      </c>
      <c r="AZ17" s="334" t="s">
        <v>58</v>
      </c>
      <c r="BA17" s="352" t="s">
        <v>59</v>
      </c>
      <c r="BB17" s="333"/>
      <c r="BC17" s="353" t="s">
        <v>57</v>
      </c>
      <c r="BD17" s="353" t="s">
        <v>58</v>
      </c>
      <c r="BE17" s="379" t="s">
        <v>60</v>
      </c>
      <c r="BK17" s="394"/>
    </row>
    <row r="18" spans="1:57" s="3" customFormat="1" ht="50.25">
      <c r="A18" s="26"/>
      <c r="B18" s="29">
        <v>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66">
        <v>2</v>
      </c>
      <c r="U18" s="98"/>
      <c r="V18" s="99"/>
      <c r="W18" s="100">
        <v>3</v>
      </c>
      <c r="X18" s="101"/>
      <c r="Y18" s="101"/>
      <c r="Z18" s="101"/>
      <c r="AA18" s="101"/>
      <c r="AB18" s="101"/>
      <c r="AC18" s="101"/>
      <c r="AD18" s="101"/>
      <c r="AE18" s="100">
        <v>4</v>
      </c>
      <c r="AF18" s="172">
        <v>5</v>
      </c>
      <c r="AG18" s="233">
        <v>6</v>
      </c>
      <c r="AH18" s="100">
        <v>7</v>
      </c>
      <c r="AI18" s="172">
        <v>8</v>
      </c>
      <c r="AJ18" s="233">
        <v>9</v>
      </c>
      <c r="AK18" s="100">
        <v>10</v>
      </c>
      <c r="AL18" s="172">
        <v>11</v>
      </c>
      <c r="AM18" s="233">
        <v>12</v>
      </c>
      <c r="AN18" s="100">
        <v>13</v>
      </c>
      <c r="AO18" s="172">
        <v>14</v>
      </c>
      <c r="AP18" s="233">
        <v>15</v>
      </c>
      <c r="AQ18" s="100">
        <v>16</v>
      </c>
      <c r="AR18" s="172">
        <v>17</v>
      </c>
      <c r="AS18" s="233">
        <v>18</v>
      </c>
      <c r="AT18" s="100">
        <v>19</v>
      </c>
      <c r="AU18" s="172">
        <v>20</v>
      </c>
      <c r="AV18" s="233">
        <v>21</v>
      </c>
      <c r="AW18" s="100">
        <v>22</v>
      </c>
      <c r="AX18" s="172">
        <v>23</v>
      </c>
      <c r="AY18" s="233">
        <v>24</v>
      </c>
      <c r="AZ18" s="100">
        <v>25</v>
      </c>
      <c r="BA18" s="172">
        <v>26</v>
      </c>
      <c r="BB18" s="233">
        <v>27</v>
      </c>
      <c r="BC18" s="100">
        <v>28</v>
      </c>
      <c r="BD18" s="172">
        <v>29</v>
      </c>
      <c r="BE18" s="380">
        <v>30</v>
      </c>
    </row>
    <row r="19" spans="1:109" s="4" customFormat="1" ht="62.25">
      <c r="A19" s="26"/>
      <c r="B19" s="31" t="s">
        <v>61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81"/>
      <c r="BF19" s="132"/>
      <c r="BG19" s="132"/>
      <c r="BH19" s="132"/>
      <c r="BI19" s="395"/>
      <c r="BJ19" s="396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403"/>
    </row>
    <row r="20" spans="1:62" s="5" customFormat="1" ht="62.25">
      <c r="A20" s="14"/>
      <c r="B20" s="31" t="s">
        <v>62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81"/>
      <c r="BF20" s="17"/>
      <c r="BG20" s="17"/>
      <c r="BH20" s="17"/>
      <c r="BI20" s="17"/>
      <c r="BJ20" s="397"/>
    </row>
    <row r="21" spans="1:62" s="5" customFormat="1" ht="62.25">
      <c r="A21" s="14"/>
      <c r="B21" s="33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67" t="s">
        <v>63</v>
      </c>
      <c r="U21" s="102"/>
      <c r="V21" s="103"/>
      <c r="W21" s="104" t="s">
        <v>64</v>
      </c>
      <c r="X21" s="105"/>
      <c r="Y21" s="105"/>
      <c r="Z21" s="105"/>
      <c r="AA21" s="105"/>
      <c r="AB21" s="105"/>
      <c r="AC21" s="105"/>
      <c r="AD21" s="173"/>
      <c r="AE21" s="174">
        <v>6</v>
      </c>
      <c r="AF21" s="175">
        <v>180</v>
      </c>
      <c r="AG21" s="177">
        <v>90</v>
      </c>
      <c r="AH21" s="177">
        <v>36</v>
      </c>
      <c r="AI21" s="177"/>
      <c r="AJ21" s="177">
        <v>18</v>
      </c>
      <c r="AK21" s="177"/>
      <c r="AL21" s="243">
        <v>36</v>
      </c>
      <c r="AM21" s="243"/>
      <c r="AN21" s="243"/>
      <c r="AO21" s="259">
        <v>90</v>
      </c>
      <c r="AP21" s="260">
        <v>5</v>
      </c>
      <c r="AQ21" s="261"/>
      <c r="AR21" s="261">
        <v>5</v>
      </c>
      <c r="AS21" s="299"/>
      <c r="AT21" s="260"/>
      <c r="AU21" s="261"/>
      <c r="AV21" s="261">
        <v>5</v>
      </c>
      <c r="AW21" s="335"/>
      <c r="AX21" s="302">
        <v>5</v>
      </c>
      <c r="AY21" s="303">
        <v>2</v>
      </c>
      <c r="AZ21" s="303">
        <v>1</v>
      </c>
      <c r="BA21" s="303">
        <v>2</v>
      </c>
      <c r="BB21" s="354"/>
      <c r="BC21" s="355"/>
      <c r="BD21" s="355"/>
      <c r="BE21" s="39"/>
      <c r="BF21" s="17"/>
      <c r="BG21" s="17"/>
      <c r="BH21" s="17"/>
      <c r="BI21" s="17"/>
      <c r="BJ21" s="397"/>
    </row>
    <row r="22" spans="1:62" s="5" customFormat="1" ht="62.25">
      <c r="A22" s="14"/>
      <c r="B22" s="33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67" t="s">
        <v>65</v>
      </c>
      <c r="U22" s="102"/>
      <c r="V22" s="103"/>
      <c r="W22" s="104" t="s">
        <v>64</v>
      </c>
      <c r="X22" s="105"/>
      <c r="Y22" s="105"/>
      <c r="Z22" s="105"/>
      <c r="AA22" s="105"/>
      <c r="AB22" s="105"/>
      <c r="AC22" s="105"/>
      <c r="AD22" s="173"/>
      <c r="AE22" s="176">
        <v>1.5</v>
      </c>
      <c r="AF22" s="177">
        <v>45</v>
      </c>
      <c r="AG22" s="177"/>
      <c r="AH22" s="177"/>
      <c r="AI22" s="177"/>
      <c r="AJ22" s="177"/>
      <c r="AK22" s="177"/>
      <c r="AL22" s="243"/>
      <c r="AM22" s="243"/>
      <c r="AN22" s="243"/>
      <c r="AO22" s="262"/>
      <c r="AP22" s="260"/>
      <c r="AQ22" s="261"/>
      <c r="AR22" s="261"/>
      <c r="AS22" s="299">
        <v>5</v>
      </c>
      <c r="AT22" s="260"/>
      <c r="AU22" s="261"/>
      <c r="AV22" s="261"/>
      <c r="AW22" s="335"/>
      <c r="AX22" s="305"/>
      <c r="AY22" s="261"/>
      <c r="AZ22" s="261"/>
      <c r="BA22" s="261"/>
      <c r="BB22" s="356"/>
      <c r="BC22" s="49"/>
      <c r="BD22" s="49"/>
      <c r="BE22" s="46"/>
      <c r="BF22" s="17"/>
      <c r="BG22" s="17"/>
      <c r="BH22" s="17"/>
      <c r="BI22" s="17"/>
      <c r="BJ22" s="397"/>
    </row>
    <row r="23" spans="1:62" s="5" customFormat="1" ht="62.25">
      <c r="A23" s="14"/>
      <c r="B23" s="33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7" t="s">
        <v>66</v>
      </c>
      <c r="U23" s="102"/>
      <c r="V23" s="103"/>
      <c r="W23" s="104" t="s">
        <v>67</v>
      </c>
      <c r="X23" s="105"/>
      <c r="Y23" s="105"/>
      <c r="Z23" s="105"/>
      <c r="AA23" s="105"/>
      <c r="AB23" s="105"/>
      <c r="AC23" s="105"/>
      <c r="AD23" s="173"/>
      <c r="AE23" s="176">
        <v>4</v>
      </c>
      <c r="AF23" s="177">
        <v>120</v>
      </c>
      <c r="AG23" s="177">
        <v>72</v>
      </c>
      <c r="AH23" s="177">
        <v>36</v>
      </c>
      <c r="AI23" s="177"/>
      <c r="AJ23" s="177">
        <v>36</v>
      </c>
      <c r="AK23" s="177"/>
      <c r="AL23" s="243"/>
      <c r="AM23" s="243"/>
      <c r="AN23" s="243"/>
      <c r="AO23" s="262">
        <f>AF23-AG23</f>
        <v>48</v>
      </c>
      <c r="AP23" s="260"/>
      <c r="AQ23" s="261">
        <v>6</v>
      </c>
      <c r="AR23" s="261">
        <v>6</v>
      </c>
      <c r="AS23" s="299"/>
      <c r="AT23" s="260"/>
      <c r="AU23" s="261"/>
      <c r="AV23" s="261"/>
      <c r="AW23" s="335"/>
      <c r="AX23" s="305"/>
      <c r="AY23" s="261"/>
      <c r="AZ23" s="261"/>
      <c r="BA23" s="261"/>
      <c r="BB23" s="356">
        <v>4</v>
      </c>
      <c r="BC23" s="49">
        <v>2</v>
      </c>
      <c r="BD23" s="49">
        <v>2</v>
      </c>
      <c r="BE23" s="46"/>
      <c r="BF23" s="17"/>
      <c r="BG23" s="17"/>
      <c r="BH23" s="17"/>
      <c r="BI23" s="17"/>
      <c r="BJ23" s="397"/>
    </row>
    <row r="24" spans="1:62" s="5" customFormat="1" ht="62.25">
      <c r="A24" s="14"/>
      <c r="B24" s="33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7" t="s">
        <v>68</v>
      </c>
      <c r="U24" s="102"/>
      <c r="V24" s="103"/>
      <c r="W24" s="104" t="s">
        <v>69</v>
      </c>
      <c r="X24" s="105"/>
      <c r="Y24" s="105"/>
      <c r="Z24" s="105"/>
      <c r="AA24" s="105"/>
      <c r="AB24" s="105"/>
      <c r="AC24" s="105"/>
      <c r="AD24" s="173"/>
      <c r="AE24" s="176">
        <v>5</v>
      </c>
      <c r="AF24" s="177">
        <v>150</v>
      </c>
      <c r="AG24" s="177">
        <v>72</v>
      </c>
      <c r="AH24" s="177">
        <v>36</v>
      </c>
      <c r="AI24" s="177"/>
      <c r="AJ24" s="177"/>
      <c r="AK24" s="177"/>
      <c r="AL24" s="243">
        <v>36</v>
      </c>
      <c r="AM24" s="243"/>
      <c r="AN24" s="243"/>
      <c r="AO24" s="262">
        <v>78</v>
      </c>
      <c r="AP24" s="260">
        <v>6</v>
      </c>
      <c r="AQ24" s="261"/>
      <c r="AR24" s="261">
        <v>6</v>
      </c>
      <c r="AS24" s="299"/>
      <c r="AT24" s="260"/>
      <c r="AU24" s="261"/>
      <c r="AV24" s="261"/>
      <c r="AW24" s="335"/>
      <c r="AX24" s="305"/>
      <c r="AY24" s="261"/>
      <c r="AZ24" s="261"/>
      <c r="BA24" s="261"/>
      <c r="BB24" s="356">
        <v>4</v>
      </c>
      <c r="BC24" s="49">
        <v>2</v>
      </c>
      <c r="BD24" s="49"/>
      <c r="BE24" s="46">
        <v>2</v>
      </c>
      <c r="BF24" s="17"/>
      <c r="BG24" s="17"/>
      <c r="BH24" s="17"/>
      <c r="BI24" s="17"/>
      <c r="BJ24" s="397"/>
    </row>
    <row r="25" spans="1:62" s="5" customFormat="1" ht="62.25">
      <c r="A25" s="14"/>
      <c r="B25" s="33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67" t="s">
        <v>70</v>
      </c>
      <c r="U25" s="102"/>
      <c r="V25" s="103"/>
      <c r="W25" s="104" t="s">
        <v>24</v>
      </c>
      <c r="X25" s="105"/>
      <c r="Y25" s="105"/>
      <c r="Z25" s="105"/>
      <c r="AA25" s="105"/>
      <c r="AB25" s="105"/>
      <c r="AC25" s="105"/>
      <c r="AD25" s="173"/>
      <c r="AE25" s="176">
        <v>4</v>
      </c>
      <c r="AF25" s="177">
        <v>120</v>
      </c>
      <c r="AG25" s="177">
        <v>54</v>
      </c>
      <c r="AH25" s="177">
        <v>18</v>
      </c>
      <c r="AI25" s="177"/>
      <c r="AJ25" s="177"/>
      <c r="AK25" s="177"/>
      <c r="AL25" s="243">
        <v>36</v>
      </c>
      <c r="AM25" s="243"/>
      <c r="AN25" s="243"/>
      <c r="AO25" s="262">
        <v>66</v>
      </c>
      <c r="AP25" s="260"/>
      <c r="AQ25" s="261">
        <v>5</v>
      </c>
      <c r="AR25" s="261">
        <v>5</v>
      </c>
      <c r="AS25" s="299"/>
      <c r="AT25" s="260"/>
      <c r="AU25" s="261"/>
      <c r="AV25" s="261"/>
      <c r="AW25" s="335"/>
      <c r="AX25" s="305">
        <v>3</v>
      </c>
      <c r="AY25" s="261">
        <v>1</v>
      </c>
      <c r="AZ25" s="261"/>
      <c r="BA25" s="261">
        <v>2</v>
      </c>
      <c r="BB25" s="356"/>
      <c r="BC25" s="49"/>
      <c r="BD25" s="49"/>
      <c r="BE25" s="46"/>
      <c r="BF25" s="17"/>
      <c r="BG25" s="17"/>
      <c r="BH25" s="17"/>
      <c r="BI25" s="17"/>
      <c r="BJ25" s="397"/>
    </row>
    <row r="26" spans="1:62" s="5" customFormat="1" ht="62.25">
      <c r="A26" s="14"/>
      <c r="B26" s="33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67" t="s">
        <v>71</v>
      </c>
      <c r="U26" s="102"/>
      <c r="V26" s="103"/>
      <c r="W26" s="104" t="s">
        <v>72</v>
      </c>
      <c r="X26" s="105"/>
      <c r="Y26" s="105"/>
      <c r="Z26" s="105"/>
      <c r="AA26" s="105"/>
      <c r="AB26" s="105"/>
      <c r="AC26" s="105"/>
      <c r="AD26" s="173"/>
      <c r="AE26" s="176">
        <v>5</v>
      </c>
      <c r="AF26" s="177">
        <v>150</v>
      </c>
      <c r="AG26" s="177">
        <v>90</v>
      </c>
      <c r="AH26" s="177">
        <v>45</v>
      </c>
      <c r="AI26" s="177"/>
      <c r="AJ26" s="177">
        <v>9</v>
      </c>
      <c r="AK26" s="177"/>
      <c r="AL26" s="243">
        <v>36</v>
      </c>
      <c r="AM26" s="243"/>
      <c r="AN26" s="243"/>
      <c r="AO26" s="262">
        <v>51</v>
      </c>
      <c r="AP26" s="260">
        <v>5</v>
      </c>
      <c r="AQ26" s="261"/>
      <c r="AR26" s="261">
        <v>5</v>
      </c>
      <c r="AS26" s="299"/>
      <c r="AT26" s="260"/>
      <c r="AU26" s="261">
        <v>5</v>
      </c>
      <c r="AV26" s="261"/>
      <c r="AW26" s="335"/>
      <c r="AX26" s="305">
        <v>5</v>
      </c>
      <c r="AY26" s="261">
        <v>2.5</v>
      </c>
      <c r="AZ26" s="261">
        <v>0.5</v>
      </c>
      <c r="BA26" s="261">
        <v>2</v>
      </c>
      <c r="BB26" s="356"/>
      <c r="BC26" s="49"/>
      <c r="BD26" s="49"/>
      <c r="BE26" s="46"/>
      <c r="BF26" s="17"/>
      <c r="BG26" s="17"/>
      <c r="BH26" s="17"/>
      <c r="BI26" s="17"/>
      <c r="BJ26" s="397"/>
    </row>
    <row r="27" spans="1:62" s="5" customFormat="1" ht="62.25">
      <c r="A27" s="14"/>
      <c r="B27" s="33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67" t="s">
        <v>73</v>
      </c>
      <c r="U27" s="102"/>
      <c r="V27" s="103"/>
      <c r="W27" s="104" t="s">
        <v>72</v>
      </c>
      <c r="X27" s="105"/>
      <c r="Y27" s="105"/>
      <c r="Z27" s="105"/>
      <c r="AA27" s="105"/>
      <c r="AB27" s="105"/>
      <c r="AC27" s="105"/>
      <c r="AD27" s="173"/>
      <c r="AE27" s="176">
        <v>5.5</v>
      </c>
      <c r="AF27" s="177">
        <f>AE27*30</f>
        <v>165</v>
      </c>
      <c r="AG27" s="177">
        <v>90</v>
      </c>
      <c r="AH27" s="177">
        <v>45</v>
      </c>
      <c r="AI27" s="177"/>
      <c r="AJ27" s="177">
        <v>9</v>
      </c>
      <c r="AK27" s="177"/>
      <c r="AL27" s="243">
        <v>36</v>
      </c>
      <c r="AM27" s="243"/>
      <c r="AN27" s="243"/>
      <c r="AO27" s="262">
        <f>AF27-AG27</f>
        <v>75</v>
      </c>
      <c r="AP27" s="260">
        <v>6</v>
      </c>
      <c r="AQ27" s="261"/>
      <c r="AR27" s="261">
        <v>6</v>
      </c>
      <c r="AS27" s="299"/>
      <c r="AT27" s="260"/>
      <c r="AU27" s="261">
        <v>6</v>
      </c>
      <c r="AV27" s="261"/>
      <c r="AW27" s="335"/>
      <c r="AX27" s="305"/>
      <c r="AY27" s="261"/>
      <c r="AZ27" s="261"/>
      <c r="BA27" s="335"/>
      <c r="BB27" s="49">
        <v>5</v>
      </c>
      <c r="BC27" s="49">
        <v>2.5</v>
      </c>
      <c r="BD27" s="49">
        <v>0.5</v>
      </c>
      <c r="BE27" s="49">
        <v>2</v>
      </c>
      <c r="BF27" s="17"/>
      <c r="BG27" s="17"/>
      <c r="BH27" s="17"/>
      <c r="BI27" s="17"/>
      <c r="BJ27" s="397"/>
    </row>
    <row r="28" spans="1:62" s="5" customFormat="1" ht="62.25">
      <c r="A28" s="14"/>
      <c r="B28" s="35" t="s">
        <v>74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78"/>
      <c r="AE28" s="179">
        <f>SUM(AE21:AE27)</f>
        <v>31</v>
      </c>
      <c r="AF28" s="179">
        <f>SUM(AF21:AF27)</f>
        <v>930</v>
      </c>
      <c r="AG28" s="179">
        <f>SUM(AG21:AG27)</f>
        <v>468</v>
      </c>
      <c r="AH28" s="179">
        <f>SUM(AH21:AH27)</f>
        <v>216</v>
      </c>
      <c r="AI28" s="179"/>
      <c r="AJ28" s="179">
        <f>SUM(AJ21:AJ27)</f>
        <v>72</v>
      </c>
      <c r="AK28" s="179"/>
      <c r="AL28" s="179">
        <f>SUM(AL21:AL27)</f>
        <v>180</v>
      </c>
      <c r="AM28" s="179"/>
      <c r="AN28" s="179"/>
      <c r="AO28" s="179">
        <f>SUM(AO21:AO27)</f>
        <v>408</v>
      </c>
      <c r="AP28" s="263">
        <v>4</v>
      </c>
      <c r="AQ28" s="264">
        <v>2</v>
      </c>
      <c r="AR28" s="264">
        <v>6</v>
      </c>
      <c r="AS28" s="300">
        <v>1</v>
      </c>
      <c r="AT28" s="274"/>
      <c r="AU28" s="264">
        <v>3</v>
      </c>
      <c r="AV28" s="264">
        <v>1</v>
      </c>
      <c r="AW28" s="336"/>
      <c r="AX28" s="337">
        <f aca="true" t="shared" si="0" ref="AX28:BE28">SUM(AX21:AX27)</f>
        <v>13</v>
      </c>
      <c r="AY28" s="337">
        <f t="shared" si="0"/>
        <v>5.5</v>
      </c>
      <c r="AZ28" s="337">
        <f t="shared" si="0"/>
        <v>1.5</v>
      </c>
      <c r="BA28" s="337">
        <f t="shared" si="0"/>
        <v>6</v>
      </c>
      <c r="BB28" s="337">
        <f t="shared" si="0"/>
        <v>13</v>
      </c>
      <c r="BC28" s="337">
        <f t="shared" si="0"/>
        <v>6.5</v>
      </c>
      <c r="BD28" s="337">
        <f t="shared" si="0"/>
        <v>2.5</v>
      </c>
      <c r="BE28" s="337">
        <f t="shared" si="0"/>
        <v>4</v>
      </c>
      <c r="BF28" s="17"/>
      <c r="BG28" s="17"/>
      <c r="BH28" s="17"/>
      <c r="BI28" s="17"/>
      <c r="BJ28" s="397"/>
    </row>
    <row r="29" spans="1:62" s="5" customFormat="1" ht="62.25">
      <c r="A29" s="14"/>
      <c r="B29" s="37" t="s">
        <v>75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265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2"/>
      <c r="BF29" s="17"/>
      <c r="BG29" s="17"/>
      <c r="BH29" s="17"/>
      <c r="BI29" s="17"/>
      <c r="BJ29" s="397"/>
    </row>
    <row r="30" spans="1:62" s="5" customFormat="1" ht="61.5">
      <c r="A30" s="14"/>
      <c r="B30" s="39">
        <v>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68" t="s">
        <v>76</v>
      </c>
      <c r="U30" s="106"/>
      <c r="V30" s="107"/>
      <c r="W30" s="108" t="s">
        <v>77</v>
      </c>
      <c r="X30" s="109"/>
      <c r="Y30" s="109"/>
      <c r="Z30" s="109"/>
      <c r="AA30" s="109"/>
      <c r="AB30" s="109"/>
      <c r="AC30" s="109"/>
      <c r="AD30" s="180"/>
      <c r="AE30" s="174">
        <v>2</v>
      </c>
      <c r="AF30" s="175">
        <v>60</v>
      </c>
      <c r="AG30" s="187">
        <v>36</v>
      </c>
      <c r="AH30" s="187">
        <v>18</v>
      </c>
      <c r="AI30" s="187"/>
      <c r="AJ30" s="187">
        <v>18</v>
      </c>
      <c r="AK30" s="187"/>
      <c r="AL30" s="244"/>
      <c r="AM30" s="244"/>
      <c r="AN30" s="244"/>
      <c r="AO30" s="259">
        <v>24</v>
      </c>
      <c r="AP30" s="266"/>
      <c r="AQ30" s="263">
        <v>6</v>
      </c>
      <c r="AR30" s="263"/>
      <c r="AS30" s="301"/>
      <c r="AT30" s="302"/>
      <c r="AU30" s="303"/>
      <c r="AV30" s="303"/>
      <c r="AW30" s="338"/>
      <c r="AX30" s="302"/>
      <c r="AY30" s="303"/>
      <c r="AZ30" s="303"/>
      <c r="BA30" s="303"/>
      <c r="BB30" s="302">
        <v>2</v>
      </c>
      <c r="BC30" s="303">
        <v>1</v>
      </c>
      <c r="BD30" s="303">
        <v>1</v>
      </c>
      <c r="BE30" s="383"/>
      <c r="BF30" s="17"/>
      <c r="BG30" s="17"/>
      <c r="BH30" s="17"/>
      <c r="BI30" s="17"/>
      <c r="BJ30" s="397"/>
    </row>
    <row r="31" spans="1:62" s="5" customFormat="1" ht="62.25">
      <c r="A31" s="14"/>
      <c r="B31" s="33">
        <v>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69" t="s">
        <v>78</v>
      </c>
      <c r="U31" s="110"/>
      <c r="V31" s="111"/>
      <c r="W31" s="108" t="s">
        <v>79</v>
      </c>
      <c r="X31" s="109"/>
      <c r="Y31" s="109"/>
      <c r="Z31" s="109"/>
      <c r="AA31" s="109"/>
      <c r="AB31" s="109"/>
      <c r="AC31" s="109"/>
      <c r="AD31" s="180"/>
      <c r="AE31" s="181">
        <v>2.5</v>
      </c>
      <c r="AF31" s="182">
        <v>75</v>
      </c>
      <c r="AG31" s="234">
        <v>54</v>
      </c>
      <c r="AH31" s="234"/>
      <c r="AI31" s="234"/>
      <c r="AJ31" s="234">
        <v>54</v>
      </c>
      <c r="AK31" s="234"/>
      <c r="AL31" s="245"/>
      <c r="AM31" s="245"/>
      <c r="AN31" s="245"/>
      <c r="AO31" s="267">
        <v>21</v>
      </c>
      <c r="AP31" s="268"/>
      <c r="AQ31" s="269">
        <v>6</v>
      </c>
      <c r="AR31" s="269"/>
      <c r="AS31" s="304"/>
      <c r="AT31" s="305"/>
      <c r="AU31" s="261"/>
      <c r="AV31" s="261"/>
      <c r="AW31" s="299">
        <v>5</v>
      </c>
      <c r="AX31" s="305">
        <v>2</v>
      </c>
      <c r="AY31" s="261"/>
      <c r="AZ31" s="261">
        <v>2</v>
      </c>
      <c r="BA31" s="261"/>
      <c r="BB31" s="305">
        <v>1</v>
      </c>
      <c r="BC31" s="261"/>
      <c r="BD31" s="261">
        <v>1</v>
      </c>
      <c r="BE31" s="384"/>
      <c r="BF31" s="17"/>
      <c r="BG31" s="17"/>
      <c r="BH31" s="17"/>
      <c r="BI31" s="17"/>
      <c r="BJ31" s="397"/>
    </row>
    <row r="32" spans="1:67" s="6" customFormat="1" ht="62.25">
      <c r="A32" s="41"/>
      <c r="B32" s="42" t="s">
        <v>80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183"/>
      <c r="AE32" s="184">
        <f>SUM(AE30:AE31)</f>
        <v>4.5</v>
      </c>
      <c r="AF32" s="184">
        <f>SUM(AF30:AF31)</f>
        <v>135</v>
      </c>
      <c r="AG32" s="184">
        <f>SUM(AG30:AG31)</f>
        <v>90</v>
      </c>
      <c r="AH32" s="184">
        <f>SUM(AH30:AH31)</f>
        <v>18</v>
      </c>
      <c r="AI32" s="184"/>
      <c r="AJ32" s="184">
        <f>SUM(AJ30:AJ31)</f>
        <v>72</v>
      </c>
      <c r="AK32" s="184"/>
      <c r="AL32" s="184"/>
      <c r="AM32" s="184"/>
      <c r="AN32" s="184"/>
      <c r="AO32" s="184">
        <f>SUM(AO30:AO31)</f>
        <v>45</v>
      </c>
      <c r="AP32" s="270"/>
      <c r="AQ32" s="271">
        <v>2</v>
      </c>
      <c r="AR32" s="271"/>
      <c r="AS32" s="306"/>
      <c r="AT32" s="307"/>
      <c r="AU32" s="308"/>
      <c r="AV32" s="308"/>
      <c r="AW32" s="339">
        <v>1</v>
      </c>
      <c r="AX32" s="270">
        <v>2</v>
      </c>
      <c r="AY32" s="271"/>
      <c r="AZ32" s="271">
        <v>1</v>
      </c>
      <c r="BA32" s="271"/>
      <c r="BB32" s="198">
        <f>BB31+BB30</f>
        <v>3</v>
      </c>
      <c r="BC32" s="198">
        <f>BC31+BC30</f>
        <v>1</v>
      </c>
      <c r="BD32" s="198">
        <f>BD31+BD30</f>
        <v>2</v>
      </c>
      <c r="BE32" s="385"/>
      <c r="BF32" s="386"/>
      <c r="BG32" s="386"/>
      <c r="BH32" s="386"/>
      <c r="BI32" s="386"/>
      <c r="BJ32" s="398"/>
      <c r="BO32" s="402"/>
    </row>
    <row r="33" spans="1:62" s="5" customFormat="1" ht="62.25">
      <c r="A33" s="14"/>
      <c r="B33" s="35" t="s">
        <v>81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178"/>
      <c r="AE33" s="185">
        <f>AE32+AE28</f>
        <v>35.5</v>
      </c>
      <c r="AF33" s="185">
        <f>AF32+AF28</f>
        <v>1065</v>
      </c>
      <c r="AG33" s="185">
        <f>AG32+AG28</f>
        <v>558</v>
      </c>
      <c r="AH33" s="185">
        <f>AH32+AH28</f>
        <v>234</v>
      </c>
      <c r="AI33" s="185"/>
      <c r="AJ33" s="185">
        <f>AJ32+AJ28</f>
        <v>144</v>
      </c>
      <c r="AK33" s="185"/>
      <c r="AL33" s="185">
        <f>AL32+AL28</f>
        <v>180</v>
      </c>
      <c r="AM33" s="185"/>
      <c r="AN33" s="185"/>
      <c r="AO33" s="185">
        <f>AO32+AO28</f>
        <v>453</v>
      </c>
      <c r="AP33" s="272">
        <f>AP32+AP28</f>
        <v>4</v>
      </c>
      <c r="AQ33" s="272">
        <f>AQ32+AQ28</f>
        <v>4</v>
      </c>
      <c r="AR33" s="272">
        <f>AR32+AR28</f>
        <v>6</v>
      </c>
      <c r="AS33" s="272">
        <f>AS32+AS28</f>
        <v>1</v>
      </c>
      <c r="AT33" s="272"/>
      <c r="AU33" s="272">
        <f aca="true" t="shared" si="1" ref="AU33:BE33">AU32+AU28</f>
        <v>3</v>
      </c>
      <c r="AV33" s="272">
        <f t="shared" si="1"/>
        <v>1</v>
      </c>
      <c r="AW33" s="272">
        <f t="shared" si="1"/>
        <v>1</v>
      </c>
      <c r="AX33" s="272">
        <f t="shared" si="1"/>
        <v>15</v>
      </c>
      <c r="AY33" s="272">
        <f t="shared" si="1"/>
        <v>5.5</v>
      </c>
      <c r="AZ33" s="272">
        <f t="shared" si="1"/>
        <v>2.5</v>
      </c>
      <c r="BA33" s="272">
        <f t="shared" si="1"/>
        <v>6</v>
      </c>
      <c r="BB33" s="272">
        <f t="shared" si="1"/>
        <v>16</v>
      </c>
      <c r="BC33" s="272">
        <f t="shared" si="1"/>
        <v>7.5</v>
      </c>
      <c r="BD33" s="272">
        <f t="shared" si="1"/>
        <v>4.5</v>
      </c>
      <c r="BE33" s="272">
        <f t="shared" si="1"/>
        <v>4</v>
      </c>
      <c r="BF33" s="17"/>
      <c r="BG33" s="17"/>
      <c r="BH33" s="17"/>
      <c r="BI33" s="17"/>
      <c r="BJ33" s="397"/>
    </row>
    <row r="34" spans="1:62" s="5" customFormat="1" ht="62.25">
      <c r="A34" s="14"/>
      <c r="B34" s="44" t="s">
        <v>82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387"/>
      <c r="BF34" s="17"/>
      <c r="BG34" s="17"/>
      <c r="BH34" s="17"/>
      <c r="BI34" s="17"/>
      <c r="BJ34" s="397"/>
    </row>
    <row r="35" spans="1:62" s="5" customFormat="1" ht="62.25">
      <c r="A35" s="14"/>
      <c r="B35" s="31" t="s">
        <v>83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81"/>
      <c r="BF35" s="17"/>
      <c r="BG35" s="17"/>
      <c r="BH35" s="17"/>
      <c r="BI35" s="17"/>
      <c r="BJ35" s="397"/>
    </row>
    <row r="36" spans="1:62" s="5" customFormat="1" ht="62.25">
      <c r="A36" s="14"/>
      <c r="B36" s="39">
        <v>10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70" t="s">
        <v>84</v>
      </c>
      <c r="U36" s="112"/>
      <c r="V36" s="113"/>
      <c r="W36" s="104" t="s">
        <v>24</v>
      </c>
      <c r="X36" s="105"/>
      <c r="Y36" s="105"/>
      <c r="Z36" s="105"/>
      <c r="AA36" s="105"/>
      <c r="AB36" s="105"/>
      <c r="AC36" s="105"/>
      <c r="AD36" s="173"/>
      <c r="AE36" s="174">
        <v>6.5</v>
      </c>
      <c r="AF36" s="175">
        <f>AE36*30</f>
        <v>195</v>
      </c>
      <c r="AG36" s="177">
        <f>AH36+AK36+AM36</f>
        <v>108</v>
      </c>
      <c r="AH36" s="177">
        <v>36</v>
      </c>
      <c r="AI36" s="177"/>
      <c r="AJ36" s="177"/>
      <c r="AK36" s="177">
        <v>18</v>
      </c>
      <c r="AL36" s="243"/>
      <c r="AM36" s="243">
        <f>3*18</f>
        <v>54</v>
      </c>
      <c r="AN36" s="243"/>
      <c r="AO36" s="259">
        <f>AF36-AG36</f>
        <v>87</v>
      </c>
      <c r="AP36" s="260">
        <v>5</v>
      </c>
      <c r="AQ36" s="261"/>
      <c r="AR36" s="261">
        <v>5</v>
      </c>
      <c r="AS36" s="299"/>
      <c r="AT36" s="260"/>
      <c r="AU36" s="261"/>
      <c r="AV36" s="261"/>
      <c r="AW36" s="340"/>
      <c r="AX36" s="261">
        <v>6</v>
      </c>
      <c r="AY36" s="261">
        <f>AH36/18</f>
        <v>2</v>
      </c>
      <c r="AZ36" s="261">
        <v>1</v>
      </c>
      <c r="BA36" s="335">
        <v>3</v>
      </c>
      <c r="BB36" s="354"/>
      <c r="BC36" s="355"/>
      <c r="BD36" s="355"/>
      <c r="BE36" s="39"/>
      <c r="BF36" s="17"/>
      <c r="BG36" s="17"/>
      <c r="BH36" s="17"/>
      <c r="BI36" s="17"/>
      <c r="BJ36" s="397"/>
    </row>
    <row r="37" spans="1:62" s="5" customFormat="1" ht="62.25">
      <c r="A37" s="14"/>
      <c r="B37" s="46">
        <v>11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0" t="s">
        <v>85</v>
      </c>
      <c r="U37" s="112"/>
      <c r="V37" s="113"/>
      <c r="W37" s="104" t="s">
        <v>24</v>
      </c>
      <c r="X37" s="105"/>
      <c r="Y37" s="105"/>
      <c r="Z37" s="105"/>
      <c r="AA37" s="105"/>
      <c r="AB37" s="105"/>
      <c r="AC37" s="105"/>
      <c r="AD37" s="173"/>
      <c r="AE37" s="186">
        <v>6.5</v>
      </c>
      <c r="AF37" s="187">
        <f>AE37*30</f>
        <v>195</v>
      </c>
      <c r="AG37" s="187">
        <v>99</v>
      </c>
      <c r="AH37" s="187">
        <v>36</v>
      </c>
      <c r="AI37" s="187"/>
      <c r="AJ37" s="187"/>
      <c r="AK37" s="187">
        <v>9</v>
      </c>
      <c r="AL37" s="244"/>
      <c r="AM37" s="244">
        <v>54</v>
      </c>
      <c r="AN37" s="244"/>
      <c r="AO37" s="259">
        <f>AF37-AG37</f>
        <v>96</v>
      </c>
      <c r="AP37" s="266">
        <v>6</v>
      </c>
      <c r="AQ37" s="263"/>
      <c r="AR37" s="263">
        <v>6</v>
      </c>
      <c r="AS37" s="309"/>
      <c r="AT37" s="266"/>
      <c r="AU37" s="263"/>
      <c r="AV37" s="263"/>
      <c r="AW37" s="341"/>
      <c r="AX37" s="263"/>
      <c r="AY37" s="263"/>
      <c r="AZ37" s="263"/>
      <c r="BA37" s="301"/>
      <c r="BB37" s="356">
        <f>AG37/18</f>
        <v>5.5</v>
      </c>
      <c r="BC37" s="49">
        <v>2</v>
      </c>
      <c r="BD37" s="49">
        <v>0.5</v>
      </c>
      <c r="BE37" s="46">
        <v>3</v>
      </c>
      <c r="BF37" s="17"/>
      <c r="BG37" s="17"/>
      <c r="BH37" s="17"/>
      <c r="BI37" s="17"/>
      <c r="BJ37" s="397"/>
    </row>
    <row r="38" spans="1:62" s="5" customFormat="1" ht="62.25">
      <c r="A38" s="14"/>
      <c r="B38" s="33">
        <v>12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71" t="s">
        <v>86</v>
      </c>
      <c r="U38" s="112"/>
      <c r="V38" s="113"/>
      <c r="W38" s="104" t="s">
        <v>24</v>
      </c>
      <c r="X38" s="105"/>
      <c r="Y38" s="105"/>
      <c r="Z38" s="105"/>
      <c r="AA38" s="105"/>
      <c r="AB38" s="105"/>
      <c r="AC38" s="105"/>
      <c r="AD38" s="173"/>
      <c r="AE38" s="186">
        <v>1</v>
      </c>
      <c r="AF38" s="187">
        <v>30</v>
      </c>
      <c r="AG38" s="187"/>
      <c r="AH38" s="187"/>
      <c r="AI38" s="187"/>
      <c r="AJ38" s="187"/>
      <c r="AK38" s="187"/>
      <c r="AL38" s="244"/>
      <c r="AM38" s="244"/>
      <c r="AN38" s="244"/>
      <c r="AO38" s="273">
        <v>30</v>
      </c>
      <c r="AP38" s="266"/>
      <c r="AQ38" s="263"/>
      <c r="AR38" s="263"/>
      <c r="AS38" s="309"/>
      <c r="AT38" s="266">
        <v>6</v>
      </c>
      <c r="AU38" s="263"/>
      <c r="AV38" s="263"/>
      <c r="AW38" s="341"/>
      <c r="AX38" s="263"/>
      <c r="AY38" s="263"/>
      <c r="AZ38" s="263"/>
      <c r="BA38" s="301"/>
      <c r="BB38" s="356"/>
      <c r="BC38" s="357"/>
      <c r="BD38" s="357"/>
      <c r="BE38" s="33"/>
      <c r="BF38" s="17"/>
      <c r="BG38" s="17"/>
      <c r="BH38" s="17"/>
      <c r="BI38" s="17"/>
      <c r="BJ38" s="397"/>
    </row>
    <row r="39" spans="1:62" s="5" customFormat="1" ht="62.25">
      <c r="A39" s="14"/>
      <c r="B39" s="33">
        <v>13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70" t="s">
        <v>87</v>
      </c>
      <c r="U39" s="112"/>
      <c r="V39" s="113"/>
      <c r="W39" s="114" t="s">
        <v>24</v>
      </c>
      <c r="X39" s="115"/>
      <c r="Y39" s="115"/>
      <c r="Z39" s="115"/>
      <c r="AA39" s="115"/>
      <c r="AB39" s="115"/>
      <c r="AC39" s="115"/>
      <c r="AD39" s="188"/>
      <c r="AE39" s="181">
        <v>4</v>
      </c>
      <c r="AF39" s="182">
        <v>120</v>
      </c>
      <c r="AG39" s="182">
        <v>72</v>
      </c>
      <c r="AH39" s="182">
        <v>54</v>
      </c>
      <c r="AI39" s="182"/>
      <c r="AJ39" s="182">
        <v>18</v>
      </c>
      <c r="AK39" s="182"/>
      <c r="AL39" s="246"/>
      <c r="AM39" s="246"/>
      <c r="AN39" s="246"/>
      <c r="AO39" s="234">
        <v>48</v>
      </c>
      <c r="AP39" s="274"/>
      <c r="AQ39" s="264">
        <v>5</v>
      </c>
      <c r="AR39" s="264"/>
      <c r="AS39" s="300"/>
      <c r="AT39" s="274"/>
      <c r="AU39" s="264"/>
      <c r="AV39" s="264"/>
      <c r="AW39" s="342">
        <v>5</v>
      </c>
      <c r="AX39" s="264">
        <v>4</v>
      </c>
      <c r="AY39" s="264">
        <v>3</v>
      </c>
      <c r="AZ39" s="264">
        <v>1</v>
      </c>
      <c r="BA39" s="336"/>
      <c r="BB39" s="358"/>
      <c r="BC39" s="359"/>
      <c r="BD39" s="359"/>
      <c r="BE39" s="48"/>
      <c r="BF39" s="17"/>
      <c r="BG39" s="17"/>
      <c r="BH39" s="17"/>
      <c r="BI39" s="17"/>
      <c r="BJ39" s="397"/>
    </row>
    <row r="40" spans="1:62" s="5" customFormat="1" ht="62.25">
      <c r="A40" s="14"/>
      <c r="B40" s="33">
        <v>14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70" t="s">
        <v>88</v>
      </c>
      <c r="U40" s="112"/>
      <c r="V40" s="112"/>
      <c r="W40" s="116" t="s">
        <v>24</v>
      </c>
      <c r="X40" s="109"/>
      <c r="Y40" s="109"/>
      <c r="Z40" s="109"/>
      <c r="AA40" s="109"/>
      <c r="AB40" s="109"/>
      <c r="AC40" s="109"/>
      <c r="AD40" s="180"/>
      <c r="AE40" s="186">
        <v>4</v>
      </c>
      <c r="AF40" s="187">
        <f>AE40*30</f>
        <v>120</v>
      </c>
      <c r="AG40" s="187">
        <v>63</v>
      </c>
      <c r="AH40" s="187">
        <v>18</v>
      </c>
      <c r="AI40" s="187"/>
      <c r="AJ40" s="187">
        <v>9</v>
      </c>
      <c r="AK40" s="187"/>
      <c r="AL40" s="244"/>
      <c r="AM40" s="244">
        <v>36</v>
      </c>
      <c r="AN40" s="244"/>
      <c r="AO40" s="187">
        <f>AF40-AG40</f>
        <v>57</v>
      </c>
      <c r="AP40" s="266"/>
      <c r="AQ40" s="263">
        <v>6</v>
      </c>
      <c r="AR40" s="263">
        <v>6</v>
      </c>
      <c r="AS40" s="309"/>
      <c r="AT40" s="266"/>
      <c r="AU40" s="263"/>
      <c r="AV40" s="263">
        <v>6</v>
      </c>
      <c r="AW40" s="341"/>
      <c r="AX40" s="263"/>
      <c r="AY40" s="263"/>
      <c r="AZ40" s="263"/>
      <c r="BA40" s="301"/>
      <c r="BB40" s="356">
        <f>AG40/18</f>
        <v>3.5</v>
      </c>
      <c r="BC40" s="49">
        <f>AH40/18</f>
        <v>1</v>
      </c>
      <c r="BD40" s="49">
        <f>AJ40/18</f>
        <v>0.5</v>
      </c>
      <c r="BE40" s="388">
        <f>AM40/18</f>
        <v>2</v>
      </c>
      <c r="BF40" s="17"/>
      <c r="BG40" s="17"/>
      <c r="BH40" s="17"/>
      <c r="BI40" s="17"/>
      <c r="BJ40" s="397"/>
    </row>
    <row r="41" spans="1:62" s="5" customFormat="1" ht="62.25">
      <c r="A41" s="14"/>
      <c r="B41" s="4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72" t="s">
        <v>89</v>
      </c>
      <c r="U41" s="117"/>
      <c r="V41" s="117"/>
      <c r="W41" s="117"/>
      <c r="X41" s="117"/>
      <c r="Y41" s="117"/>
      <c r="Z41" s="117"/>
      <c r="AA41" s="117"/>
      <c r="AB41" s="117"/>
      <c r="AC41" s="117"/>
      <c r="AD41" s="189"/>
      <c r="AE41" s="190">
        <f>SUM(AE36:AE40)</f>
        <v>22</v>
      </c>
      <c r="AF41" s="190">
        <f>SUM(AF36:AF40)</f>
        <v>660</v>
      </c>
      <c r="AG41" s="190">
        <f>SUM(AG36:AG40)</f>
        <v>342</v>
      </c>
      <c r="AH41" s="190">
        <f>SUM(AH36:AH40)</f>
        <v>144</v>
      </c>
      <c r="AI41" s="190"/>
      <c r="AJ41" s="190">
        <f>SUM(AJ36:AJ40)</f>
        <v>27</v>
      </c>
      <c r="AK41" s="190">
        <f>SUM(AK36:AK40)</f>
        <v>27</v>
      </c>
      <c r="AL41" s="190"/>
      <c r="AM41" s="190">
        <f>SUM(AM36:AM40)</f>
        <v>144</v>
      </c>
      <c r="AN41" s="190"/>
      <c r="AO41" s="190">
        <f>SUM(AO36:AO40)</f>
        <v>318</v>
      </c>
      <c r="AP41" s="268">
        <v>2</v>
      </c>
      <c r="AQ41" s="269">
        <v>2</v>
      </c>
      <c r="AR41" s="269">
        <v>3</v>
      </c>
      <c r="AS41" s="310"/>
      <c r="AT41" s="268">
        <v>1</v>
      </c>
      <c r="AU41" s="269"/>
      <c r="AV41" s="269">
        <v>1</v>
      </c>
      <c r="AW41" s="343">
        <v>2</v>
      </c>
      <c r="AX41" s="269">
        <f aca="true" t="shared" si="2" ref="AX41:BE41">SUM(AX36:AX40)</f>
        <v>10</v>
      </c>
      <c r="AY41" s="269">
        <f t="shared" si="2"/>
        <v>5</v>
      </c>
      <c r="AZ41" s="269">
        <f t="shared" si="2"/>
        <v>2</v>
      </c>
      <c r="BA41" s="269">
        <f t="shared" si="2"/>
        <v>3</v>
      </c>
      <c r="BB41" s="269">
        <f t="shared" si="2"/>
        <v>9</v>
      </c>
      <c r="BC41" s="269">
        <f t="shared" si="2"/>
        <v>3</v>
      </c>
      <c r="BD41" s="269">
        <f t="shared" si="2"/>
        <v>1</v>
      </c>
      <c r="BE41" s="269">
        <f t="shared" si="2"/>
        <v>5</v>
      </c>
      <c r="BF41" s="17"/>
      <c r="BG41" s="17"/>
      <c r="BH41" s="17"/>
      <c r="BI41" s="17"/>
      <c r="BJ41" s="397"/>
    </row>
    <row r="42" spans="1:73" s="5" customFormat="1" ht="62.25">
      <c r="A42" s="14"/>
      <c r="B42" s="48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73" t="s">
        <v>90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81"/>
      <c r="BF42" s="389"/>
      <c r="BG42" s="389"/>
      <c r="BH42" s="389"/>
      <c r="BI42" s="389"/>
      <c r="BJ42" s="399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</row>
    <row r="43" spans="1:62" s="5" customFormat="1" ht="62.25">
      <c r="A43" s="14"/>
      <c r="B43" s="49">
        <v>15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67" t="s">
        <v>91</v>
      </c>
      <c r="U43" s="118"/>
      <c r="V43" s="119"/>
      <c r="W43" s="104" t="s">
        <v>24</v>
      </c>
      <c r="X43" s="105"/>
      <c r="Y43" s="105"/>
      <c r="Z43" s="105"/>
      <c r="AA43" s="105"/>
      <c r="AB43" s="105"/>
      <c r="AC43" s="105"/>
      <c r="AD43" s="173"/>
      <c r="AE43" s="185">
        <v>2</v>
      </c>
      <c r="AF43" s="191">
        <v>60</v>
      </c>
      <c r="AG43" s="191">
        <v>36</v>
      </c>
      <c r="AH43" s="191">
        <v>18</v>
      </c>
      <c r="AI43" s="191"/>
      <c r="AJ43" s="191">
        <v>18</v>
      </c>
      <c r="AK43" s="191"/>
      <c r="AL43" s="247"/>
      <c r="AM43" s="247"/>
      <c r="AN43" s="248"/>
      <c r="AO43" s="275">
        <v>24</v>
      </c>
      <c r="AP43" s="274"/>
      <c r="AQ43" s="264">
        <v>5</v>
      </c>
      <c r="AR43" s="264">
        <v>5</v>
      </c>
      <c r="AS43" s="300"/>
      <c r="AT43" s="274"/>
      <c r="AU43" s="264"/>
      <c r="AV43" s="264">
        <v>5</v>
      </c>
      <c r="AW43" s="336"/>
      <c r="AX43" s="344">
        <v>2</v>
      </c>
      <c r="AY43" s="345">
        <v>1</v>
      </c>
      <c r="AZ43" s="345">
        <v>1</v>
      </c>
      <c r="BA43" s="360"/>
      <c r="BB43" s="361"/>
      <c r="BC43" s="362"/>
      <c r="BD43" s="362"/>
      <c r="BE43" s="390"/>
      <c r="BF43" s="17"/>
      <c r="BG43" s="17"/>
      <c r="BH43" s="17"/>
      <c r="BI43" s="17"/>
      <c r="BJ43" s="397"/>
    </row>
    <row r="44" spans="1:62" s="5" customFormat="1" ht="65.25">
      <c r="A44" s="14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74" t="s">
        <v>92</v>
      </c>
      <c r="U44" s="120"/>
      <c r="V44" s="120"/>
      <c r="W44" s="120"/>
      <c r="X44" s="120"/>
      <c r="Y44" s="120"/>
      <c r="Z44" s="120"/>
      <c r="AA44" s="120"/>
      <c r="AB44" s="120"/>
      <c r="AC44" s="120"/>
      <c r="AD44" s="192"/>
      <c r="AE44" s="193">
        <f>AE43</f>
        <v>2</v>
      </c>
      <c r="AF44" s="193">
        <f>AF43</f>
        <v>60</v>
      </c>
      <c r="AG44" s="193">
        <f>AG43</f>
        <v>36</v>
      </c>
      <c r="AH44" s="193">
        <f>AH43</f>
        <v>18</v>
      </c>
      <c r="AI44" s="193"/>
      <c r="AJ44" s="193">
        <f>AJ43</f>
        <v>18</v>
      </c>
      <c r="AK44" s="193"/>
      <c r="AL44" s="193"/>
      <c r="AM44" s="193"/>
      <c r="AN44" s="193"/>
      <c r="AO44" s="193">
        <f>AO43</f>
        <v>24</v>
      </c>
      <c r="AP44" s="266"/>
      <c r="AQ44" s="263">
        <v>1</v>
      </c>
      <c r="AR44" s="263">
        <v>1</v>
      </c>
      <c r="AS44" s="309"/>
      <c r="AT44" s="266"/>
      <c r="AU44" s="263"/>
      <c r="AV44" s="263">
        <v>1</v>
      </c>
      <c r="AW44" s="301"/>
      <c r="AX44" s="346">
        <f>AX43</f>
        <v>2</v>
      </c>
      <c r="AY44" s="346">
        <f>AY43</f>
        <v>1</v>
      </c>
      <c r="AZ44" s="346">
        <f>AZ43</f>
        <v>1</v>
      </c>
      <c r="BA44" s="301"/>
      <c r="BB44" s="356"/>
      <c r="BC44" s="49"/>
      <c r="BD44" s="49"/>
      <c r="BE44" s="46"/>
      <c r="BF44" s="17"/>
      <c r="BG44" s="17"/>
      <c r="BH44" s="17"/>
      <c r="BI44" s="17"/>
      <c r="BJ44" s="397"/>
    </row>
    <row r="45" spans="1:62" s="5" customFormat="1" ht="62.25">
      <c r="A45" s="14"/>
      <c r="B45" s="51" t="s">
        <v>93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194"/>
      <c r="AE45" s="195">
        <f>AE44+AE41</f>
        <v>24</v>
      </c>
      <c r="AF45" s="195">
        <f>AF44+AF41</f>
        <v>720</v>
      </c>
      <c r="AG45" s="195">
        <f>AG44+AG41</f>
        <v>378</v>
      </c>
      <c r="AH45" s="195">
        <f>AH44+AH41</f>
        <v>162</v>
      </c>
      <c r="AI45" s="195"/>
      <c r="AJ45" s="195">
        <f>AJ44+AJ41</f>
        <v>45</v>
      </c>
      <c r="AK45" s="195">
        <f>AK44+AK41</f>
        <v>27</v>
      </c>
      <c r="AL45" s="195"/>
      <c r="AM45" s="195">
        <f>AM44+AM41</f>
        <v>144</v>
      </c>
      <c r="AN45" s="195"/>
      <c r="AO45" s="195">
        <f>AO44+AO41</f>
        <v>342</v>
      </c>
      <c r="AP45" s="195">
        <f>AP44+AP41</f>
        <v>2</v>
      </c>
      <c r="AQ45" s="195">
        <f>AQ44+AQ41</f>
        <v>3</v>
      </c>
      <c r="AR45" s="195">
        <f>AR44+AR41</f>
        <v>4</v>
      </c>
      <c r="AS45" s="195"/>
      <c r="AT45" s="195">
        <f>AT44+AT41</f>
        <v>1</v>
      </c>
      <c r="AU45" s="195"/>
      <c r="AV45" s="195">
        <f aca="true" t="shared" si="3" ref="AV45:BE45">AV44+AV41</f>
        <v>2</v>
      </c>
      <c r="AW45" s="195">
        <f t="shared" si="3"/>
        <v>2</v>
      </c>
      <c r="AX45" s="195">
        <f t="shared" si="3"/>
        <v>12</v>
      </c>
      <c r="AY45" s="195">
        <f t="shared" si="3"/>
        <v>6</v>
      </c>
      <c r="AZ45" s="195">
        <f t="shared" si="3"/>
        <v>3</v>
      </c>
      <c r="BA45" s="195">
        <f t="shared" si="3"/>
        <v>3</v>
      </c>
      <c r="BB45" s="195">
        <f t="shared" si="3"/>
        <v>9</v>
      </c>
      <c r="BC45" s="195">
        <f t="shared" si="3"/>
        <v>3</v>
      </c>
      <c r="BD45" s="195">
        <f t="shared" si="3"/>
        <v>1</v>
      </c>
      <c r="BE45" s="195">
        <f t="shared" si="3"/>
        <v>5</v>
      </c>
      <c r="BF45" s="17"/>
      <c r="BG45" s="17"/>
      <c r="BH45" s="17"/>
      <c r="BI45" s="17"/>
      <c r="BJ45" s="397"/>
    </row>
    <row r="46" spans="1:62" s="5" customFormat="1" ht="62.25">
      <c r="A46" s="14"/>
      <c r="B46" s="53" t="s">
        <v>94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196"/>
      <c r="AE46" s="197">
        <f>AE45+AE33</f>
        <v>59.5</v>
      </c>
      <c r="AF46" s="198">
        <f>AF45+AF33</f>
        <v>1785</v>
      </c>
      <c r="AG46" s="198">
        <f>AG45+AG33</f>
        <v>936</v>
      </c>
      <c r="AH46" s="198">
        <f>AH45+AH33</f>
        <v>396</v>
      </c>
      <c r="AI46" s="198"/>
      <c r="AJ46" s="198">
        <f>AJ45+AJ33</f>
        <v>189</v>
      </c>
      <c r="AK46" s="198">
        <f>AK45+AK33</f>
        <v>27</v>
      </c>
      <c r="AL46" s="198">
        <f>AL45+AL33</f>
        <v>180</v>
      </c>
      <c r="AM46" s="198">
        <f>AM45+AM33</f>
        <v>144</v>
      </c>
      <c r="AN46" s="198"/>
      <c r="AO46" s="198">
        <f aca="true" t="shared" si="4" ref="AO46:AV46">AO45+AO33</f>
        <v>795</v>
      </c>
      <c r="AP46" s="198">
        <f t="shared" si="4"/>
        <v>6</v>
      </c>
      <c r="AQ46" s="198">
        <f t="shared" si="4"/>
        <v>7</v>
      </c>
      <c r="AR46" s="198">
        <f t="shared" si="4"/>
        <v>10</v>
      </c>
      <c r="AS46" s="198">
        <f t="shared" si="4"/>
        <v>1</v>
      </c>
      <c r="AT46" s="198">
        <f t="shared" si="4"/>
        <v>1</v>
      </c>
      <c r="AU46" s="198">
        <f t="shared" si="4"/>
        <v>3</v>
      </c>
      <c r="AV46" s="198">
        <f t="shared" si="4"/>
        <v>3</v>
      </c>
      <c r="AW46" s="198">
        <v>2</v>
      </c>
      <c r="AX46" s="198">
        <f aca="true" t="shared" si="5" ref="AX46:BE46">AX45+AX33</f>
        <v>27</v>
      </c>
      <c r="AY46" s="198">
        <f t="shared" si="5"/>
        <v>11.5</v>
      </c>
      <c r="AZ46" s="198">
        <f t="shared" si="5"/>
        <v>5.5</v>
      </c>
      <c r="BA46" s="198">
        <f t="shared" si="5"/>
        <v>9</v>
      </c>
      <c r="BB46" s="198">
        <f t="shared" si="5"/>
        <v>25</v>
      </c>
      <c r="BC46" s="198">
        <f t="shared" si="5"/>
        <v>10.5</v>
      </c>
      <c r="BD46" s="198">
        <f t="shared" si="5"/>
        <v>5.5</v>
      </c>
      <c r="BE46" s="198">
        <f t="shared" si="5"/>
        <v>9</v>
      </c>
      <c r="BF46" s="17"/>
      <c r="BG46" s="17"/>
      <c r="BH46" s="17"/>
      <c r="BI46" s="17"/>
      <c r="BJ46" s="397"/>
    </row>
    <row r="47" spans="1:62" s="5" customFormat="1" ht="61.5">
      <c r="A47" s="14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121"/>
      <c r="V47" s="121"/>
      <c r="W47" s="122"/>
      <c r="X47" s="122"/>
      <c r="Y47" s="140"/>
      <c r="Z47" s="140"/>
      <c r="AA47" s="141"/>
      <c r="AB47" s="142" t="s">
        <v>95</v>
      </c>
      <c r="AC47" s="199"/>
      <c r="AD47" s="200"/>
      <c r="AE47" s="201" t="s">
        <v>96</v>
      </c>
      <c r="AF47" s="202"/>
      <c r="AG47" s="202"/>
      <c r="AH47" s="202"/>
      <c r="AI47" s="202"/>
      <c r="AJ47" s="202"/>
      <c r="AK47" s="202"/>
      <c r="AL47" s="202"/>
      <c r="AM47" s="202"/>
      <c r="AN47" s="202"/>
      <c r="AO47" s="276"/>
      <c r="AP47" s="277">
        <v>6</v>
      </c>
      <c r="AQ47" s="278"/>
      <c r="AR47" s="278"/>
      <c r="AS47" s="311"/>
      <c r="AT47" s="312"/>
      <c r="AU47" s="278"/>
      <c r="AV47" s="278"/>
      <c r="AW47" s="311"/>
      <c r="AX47" s="312">
        <v>3</v>
      </c>
      <c r="AY47" s="278"/>
      <c r="AZ47" s="278"/>
      <c r="BA47" s="363"/>
      <c r="BB47" s="364">
        <v>3</v>
      </c>
      <c r="BC47" s="365"/>
      <c r="BD47" s="365"/>
      <c r="BE47" s="391"/>
      <c r="BF47" s="17"/>
      <c r="BG47" s="17"/>
      <c r="BH47" s="17"/>
      <c r="BI47" s="17"/>
      <c r="BJ47" s="397"/>
    </row>
    <row r="48" spans="1:62" s="5" customFormat="1" ht="61.5">
      <c r="A48" s="1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123"/>
      <c r="V48" s="123"/>
      <c r="W48" s="122"/>
      <c r="X48" s="122"/>
      <c r="Y48" s="140"/>
      <c r="Z48" s="140"/>
      <c r="AA48" s="140"/>
      <c r="AB48" s="143"/>
      <c r="AC48" s="122"/>
      <c r="AD48" s="203"/>
      <c r="AE48" s="204" t="s">
        <v>97</v>
      </c>
      <c r="AF48" s="205"/>
      <c r="AG48" s="205"/>
      <c r="AH48" s="205"/>
      <c r="AI48" s="205"/>
      <c r="AJ48" s="205"/>
      <c r="AK48" s="205"/>
      <c r="AL48" s="205"/>
      <c r="AM48" s="205"/>
      <c r="AN48" s="205"/>
      <c r="AO48" s="279"/>
      <c r="AP48" s="280"/>
      <c r="AQ48" s="281">
        <v>7</v>
      </c>
      <c r="AR48" s="281"/>
      <c r="AS48" s="313"/>
      <c r="AT48" s="314"/>
      <c r="AU48" s="281"/>
      <c r="AV48" s="281"/>
      <c r="AW48" s="313"/>
      <c r="AX48" s="314">
        <v>3</v>
      </c>
      <c r="AY48" s="281"/>
      <c r="AZ48" s="281"/>
      <c r="BA48" s="366"/>
      <c r="BB48" s="367">
        <v>4</v>
      </c>
      <c r="BC48" s="368"/>
      <c r="BD48" s="368"/>
      <c r="BE48" s="392"/>
      <c r="BF48" s="17"/>
      <c r="BG48" s="17"/>
      <c r="BH48" s="17"/>
      <c r="BI48" s="17"/>
      <c r="BJ48" s="397"/>
    </row>
    <row r="49" spans="1:62" s="5" customFormat="1" ht="61.5">
      <c r="A49" s="14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123"/>
      <c r="V49" s="123"/>
      <c r="W49" s="122"/>
      <c r="X49" s="122"/>
      <c r="Y49" s="140"/>
      <c r="Z49" s="140"/>
      <c r="AA49" s="140"/>
      <c r="AB49" s="143"/>
      <c r="AC49" s="122"/>
      <c r="AD49" s="203"/>
      <c r="AE49" s="204" t="s">
        <v>98</v>
      </c>
      <c r="AF49" s="205"/>
      <c r="AG49" s="205"/>
      <c r="AH49" s="205"/>
      <c r="AI49" s="205"/>
      <c r="AJ49" s="205"/>
      <c r="AK49" s="205"/>
      <c r="AL49" s="205"/>
      <c r="AM49" s="205"/>
      <c r="AN49" s="205"/>
      <c r="AO49" s="279"/>
      <c r="AP49" s="280"/>
      <c r="AQ49" s="281"/>
      <c r="AR49" s="281">
        <v>10</v>
      </c>
      <c r="AS49" s="313"/>
      <c r="AT49" s="314"/>
      <c r="AU49" s="281"/>
      <c r="AV49" s="281"/>
      <c r="AW49" s="313"/>
      <c r="AX49" s="314">
        <v>5</v>
      </c>
      <c r="AY49" s="281"/>
      <c r="AZ49" s="281"/>
      <c r="BA49" s="366"/>
      <c r="BB49" s="367">
        <v>5</v>
      </c>
      <c r="BC49" s="368"/>
      <c r="BD49" s="368"/>
      <c r="BE49" s="392"/>
      <c r="BF49" s="17"/>
      <c r="BG49" s="17"/>
      <c r="BH49" s="17"/>
      <c r="BI49" s="17"/>
      <c r="BJ49" s="397"/>
    </row>
    <row r="50" spans="1:62" s="5" customFormat="1" ht="61.5">
      <c r="A50" s="1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75" t="s">
        <v>99</v>
      </c>
      <c r="U50" s="124"/>
      <c r="V50" s="124"/>
      <c r="W50" s="122"/>
      <c r="X50" s="122"/>
      <c r="Y50" s="140"/>
      <c r="Z50" s="140"/>
      <c r="AA50" s="140"/>
      <c r="AB50" s="143"/>
      <c r="AC50" s="122"/>
      <c r="AD50" s="203"/>
      <c r="AE50" s="204" t="s">
        <v>100</v>
      </c>
      <c r="AF50" s="205"/>
      <c r="AG50" s="205"/>
      <c r="AH50" s="205"/>
      <c r="AI50" s="205"/>
      <c r="AJ50" s="205"/>
      <c r="AK50" s="205"/>
      <c r="AL50" s="205"/>
      <c r="AM50" s="205"/>
      <c r="AN50" s="205"/>
      <c r="AO50" s="279"/>
      <c r="AP50" s="280"/>
      <c r="AQ50" s="281"/>
      <c r="AR50" s="281"/>
      <c r="AS50" s="313">
        <v>1</v>
      </c>
      <c r="AT50" s="314"/>
      <c r="AU50" s="281"/>
      <c r="AV50" s="281"/>
      <c r="AW50" s="313"/>
      <c r="AX50" s="314">
        <v>1</v>
      </c>
      <c r="AY50" s="281"/>
      <c r="AZ50" s="281"/>
      <c r="BA50" s="366"/>
      <c r="BB50" s="367"/>
      <c r="BC50" s="368"/>
      <c r="BD50" s="368"/>
      <c r="BE50" s="392"/>
      <c r="BF50" s="17"/>
      <c r="BG50" s="17"/>
      <c r="BH50" s="17"/>
      <c r="BI50" s="17"/>
      <c r="BJ50" s="397"/>
    </row>
    <row r="51" spans="1:62" s="5" customFormat="1" ht="61.5">
      <c r="A51" s="14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76" t="s">
        <v>101</v>
      </c>
      <c r="U51" s="76"/>
      <c r="V51" s="124"/>
      <c r="W51" s="122"/>
      <c r="X51" s="122"/>
      <c r="Y51" s="144"/>
      <c r="Z51" s="144"/>
      <c r="AA51" s="144"/>
      <c r="AB51" s="143"/>
      <c r="AC51" s="122"/>
      <c r="AD51" s="203"/>
      <c r="AE51" s="204" t="s">
        <v>102</v>
      </c>
      <c r="AF51" s="205"/>
      <c r="AG51" s="205"/>
      <c r="AH51" s="205"/>
      <c r="AI51" s="205"/>
      <c r="AJ51" s="205"/>
      <c r="AK51" s="205"/>
      <c r="AL51" s="205"/>
      <c r="AM51" s="205"/>
      <c r="AN51" s="205"/>
      <c r="AO51" s="279"/>
      <c r="AP51" s="280"/>
      <c r="AQ51" s="281"/>
      <c r="AR51" s="281"/>
      <c r="AS51" s="313"/>
      <c r="AT51" s="314">
        <v>1</v>
      </c>
      <c r="AU51" s="281"/>
      <c r="AV51" s="281"/>
      <c r="AW51" s="313"/>
      <c r="AX51" s="314"/>
      <c r="AY51" s="281"/>
      <c r="AZ51" s="281"/>
      <c r="BA51" s="366"/>
      <c r="BB51" s="367">
        <v>1</v>
      </c>
      <c r="BC51" s="368"/>
      <c r="BD51" s="368"/>
      <c r="BE51" s="392"/>
      <c r="BF51" s="17"/>
      <c r="BG51" s="17"/>
      <c r="BH51" s="17"/>
      <c r="BI51" s="17"/>
      <c r="BJ51" s="397"/>
    </row>
    <row r="52" spans="1:62" s="5" customFormat="1" ht="61.5">
      <c r="A52" s="14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77" t="s">
        <v>103</v>
      </c>
      <c r="U52" s="77"/>
      <c r="V52" s="77"/>
      <c r="W52" s="122"/>
      <c r="X52" s="122"/>
      <c r="Y52" s="140"/>
      <c r="Z52" s="140"/>
      <c r="AA52" s="140"/>
      <c r="AB52" s="143"/>
      <c r="AC52" s="122"/>
      <c r="AD52" s="203"/>
      <c r="AE52" s="204" t="s">
        <v>44</v>
      </c>
      <c r="AF52" s="205"/>
      <c r="AG52" s="205"/>
      <c r="AH52" s="205"/>
      <c r="AI52" s="205"/>
      <c r="AJ52" s="205"/>
      <c r="AK52" s="205"/>
      <c r="AL52" s="205"/>
      <c r="AM52" s="205"/>
      <c r="AN52" s="205"/>
      <c r="AO52" s="279"/>
      <c r="AP52" s="280"/>
      <c r="AQ52" s="281"/>
      <c r="AR52" s="281"/>
      <c r="AS52" s="313"/>
      <c r="AT52" s="314"/>
      <c r="AU52" s="281">
        <v>2</v>
      </c>
      <c r="AV52" s="281"/>
      <c r="AW52" s="313"/>
      <c r="AX52" s="314">
        <v>1</v>
      </c>
      <c r="AY52" s="281"/>
      <c r="AZ52" s="281"/>
      <c r="BA52" s="366"/>
      <c r="BB52" s="367">
        <v>1</v>
      </c>
      <c r="BC52" s="368"/>
      <c r="BD52" s="368"/>
      <c r="BE52" s="392"/>
      <c r="BF52" s="17"/>
      <c r="BG52" s="17"/>
      <c r="BH52" s="17"/>
      <c r="BI52" s="17"/>
      <c r="BJ52" s="397"/>
    </row>
    <row r="53" spans="1:62" s="5" customFormat="1" ht="61.5">
      <c r="A53" s="14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77" t="s">
        <v>104</v>
      </c>
      <c r="U53" s="77"/>
      <c r="V53" s="77"/>
      <c r="W53" s="122"/>
      <c r="X53" s="122"/>
      <c r="Y53" s="140"/>
      <c r="Z53" s="140"/>
      <c r="AA53" s="140"/>
      <c r="AB53" s="143"/>
      <c r="AC53" s="122"/>
      <c r="AD53" s="203"/>
      <c r="AE53" s="204" t="s">
        <v>45</v>
      </c>
      <c r="AF53" s="205"/>
      <c r="AG53" s="205"/>
      <c r="AH53" s="205"/>
      <c r="AI53" s="205"/>
      <c r="AJ53" s="205"/>
      <c r="AK53" s="205"/>
      <c r="AL53" s="205"/>
      <c r="AM53" s="205"/>
      <c r="AN53" s="205"/>
      <c r="AO53" s="279"/>
      <c r="AP53" s="280"/>
      <c r="AQ53" s="281"/>
      <c r="AR53" s="281"/>
      <c r="AS53" s="313"/>
      <c r="AT53" s="314"/>
      <c r="AU53" s="281"/>
      <c r="AV53" s="281">
        <v>3</v>
      </c>
      <c r="AW53" s="313"/>
      <c r="AX53" s="314">
        <v>2</v>
      </c>
      <c r="AY53" s="281"/>
      <c r="AZ53" s="281"/>
      <c r="BA53" s="366"/>
      <c r="BB53" s="367">
        <v>1</v>
      </c>
      <c r="BC53" s="368"/>
      <c r="BD53" s="368"/>
      <c r="BE53" s="392"/>
      <c r="BF53" s="17"/>
      <c r="BG53" s="17"/>
      <c r="BH53" s="17"/>
      <c r="BI53" s="17"/>
      <c r="BJ53" s="397"/>
    </row>
    <row r="54" spans="1:62" s="5" customFormat="1" ht="62.25">
      <c r="A54" s="14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77" t="s">
        <v>105</v>
      </c>
      <c r="U54" s="77"/>
      <c r="V54" s="77"/>
      <c r="W54" s="122"/>
      <c r="X54" s="122"/>
      <c r="Y54" s="140"/>
      <c r="Z54" s="140"/>
      <c r="AA54" s="140"/>
      <c r="AB54" s="145"/>
      <c r="AC54" s="206"/>
      <c r="AD54" s="207"/>
      <c r="AE54" s="208" t="s">
        <v>106</v>
      </c>
      <c r="AF54" s="209"/>
      <c r="AG54" s="209"/>
      <c r="AH54" s="209"/>
      <c r="AI54" s="209"/>
      <c r="AJ54" s="209"/>
      <c r="AK54" s="209"/>
      <c r="AL54" s="209"/>
      <c r="AM54" s="209"/>
      <c r="AN54" s="209"/>
      <c r="AO54" s="282"/>
      <c r="AP54" s="283"/>
      <c r="AQ54" s="284"/>
      <c r="AR54" s="284"/>
      <c r="AS54" s="315"/>
      <c r="AT54" s="316"/>
      <c r="AU54" s="284"/>
      <c r="AV54" s="284"/>
      <c r="AW54" s="315">
        <v>2</v>
      </c>
      <c r="AX54" s="316">
        <v>2</v>
      </c>
      <c r="AY54" s="284"/>
      <c r="AZ54" s="284"/>
      <c r="BA54" s="369"/>
      <c r="BB54" s="370"/>
      <c r="BC54" s="371"/>
      <c r="BD54" s="371"/>
      <c r="BE54" s="393"/>
      <c r="BF54" s="17"/>
      <c r="BG54" s="17"/>
      <c r="BH54" s="17"/>
      <c r="BI54" s="17"/>
      <c r="BJ54" s="397"/>
    </row>
    <row r="55" spans="1:62" s="5" customFormat="1" ht="61.5">
      <c r="A55" s="14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125"/>
      <c r="X55" s="125"/>
      <c r="Y55" s="125"/>
      <c r="Z55" s="125"/>
      <c r="AA55" s="125"/>
      <c r="AB55" s="125"/>
      <c r="AC55" s="125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17"/>
      <c r="BG55" s="17"/>
      <c r="BH55" s="17"/>
      <c r="BI55" s="17"/>
      <c r="BJ55" s="397"/>
    </row>
    <row r="56" spans="1:62" s="5" customFormat="1" ht="61.5">
      <c r="A56" s="14"/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17"/>
      <c r="BG56" s="17"/>
      <c r="BH56" s="17"/>
      <c r="BI56" s="17"/>
      <c r="BJ56" s="397"/>
    </row>
    <row r="57" spans="1:62" s="5" customFormat="1" ht="61.5">
      <c r="A57" s="14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7"/>
      <c r="V57" s="126"/>
      <c r="W57" s="126"/>
      <c r="X57" s="126"/>
      <c r="Y57" s="146"/>
      <c r="Z57" s="146"/>
      <c r="AA57" s="146"/>
      <c r="AB57" s="146"/>
      <c r="AC57" s="146"/>
      <c r="AD57" s="146"/>
      <c r="AE57" s="146"/>
      <c r="AF57" s="211" t="s">
        <v>107</v>
      </c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85"/>
      <c r="BE57" s="57"/>
      <c r="BF57" s="17"/>
      <c r="BG57" s="17"/>
      <c r="BH57" s="17"/>
      <c r="BI57" s="17"/>
      <c r="BJ57" s="397"/>
    </row>
    <row r="58" spans="1:62" s="5" customFormat="1" ht="61.5">
      <c r="A58" s="14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127"/>
      <c r="W58" s="127"/>
      <c r="X58" s="127"/>
      <c r="Y58" s="146"/>
      <c r="Z58" s="146"/>
      <c r="AA58" s="147"/>
      <c r="AB58" s="146"/>
      <c r="AC58" s="146"/>
      <c r="AD58" s="146"/>
      <c r="AE58" s="127"/>
      <c r="AF58" s="146"/>
      <c r="AG58" s="146"/>
      <c r="AH58" s="146"/>
      <c r="AI58" s="146"/>
      <c r="AJ58" s="146"/>
      <c r="AK58" s="127"/>
      <c r="AL58" s="127"/>
      <c r="AM58" s="127"/>
      <c r="AN58" s="146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57"/>
      <c r="BF58" s="17"/>
      <c r="BG58" s="17"/>
      <c r="BH58" s="17"/>
      <c r="BI58" s="17"/>
      <c r="BJ58" s="397"/>
    </row>
    <row r="59" spans="1:62" s="5" customFormat="1" ht="64.5">
      <c r="A59" s="14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128" t="s">
        <v>108</v>
      </c>
      <c r="W59" s="129"/>
      <c r="X59" s="130"/>
      <c r="Y59" s="131"/>
      <c r="Z59" s="148"/>
      <c r="AA59" s="149" t="s">
        <v>109</v>
      </c>
      <c r="AB59" s="149"/>
      <c r="AC59" s="149"/>
      <c r="AD59" s="212"/>
      <c r="AE59" s="212"/>
      <c r="AF59" s="213"/>
      <c r="AG59" s="57"/>
      <c r="AH59" s="235"/>
      <c r="AI59" s="235"/>
      <c r="AJ59" s="131" t="s">
        <v>110</v>
      </c>
      <c r="AK59" s="131"/>
      <c r="AL59" s="131"/>
      <c r="AM59" s="131"/>
      <c r="AN59" s="131"/>
      <c r="AO59" s="131"/>
      <c r="AP59" s="131"/>
      <c r="AQ59" s="131"/>
      <c r="AR59" s="131"/>
      <c r="AS59" s="131"/>
      <c r="AT59" s="149" t="s">
        <v>111</v>
      </c>
      <c r="AU59" s="149"/>
      <c r="AV59" s="149"/>
      <c r="AW59" s="149"/>
      <c r="AX59" s="149"/>
      <c r="AY59" s="214"/>
      <c r="AZ59" s="347"/>
      <c r="BA59" s="57"/>
      <c r="BB59" s="57"/>
      <c r="BC59" s="57"/>
      <c r="BD59" s="57"/>
      <c r="BE59" s="57"/>
      <c r="BF59" s="17"/>
      <c r="BG59" s="17"/>
      <c r="BH59" s="17"/>
      <c r="BI59" s="17"/>
      <c r="BJ59" s="397"/>
    </row>
    <row r="60" spans="1:62" s="5" customFormat="1" ht="64.5">
      <c r="A60" s="14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128"/>
      <c r="W60" s="129"/>
      <c r="X60" s="131"/>
      <c r="Y60" s="150"/>
      <c r="Z60" s="151"/>
      <c r="AA60" s="130"/>
      <c r="AB60" s="128"/>
      <c r="AC60" s="214"/>
      <c r="AD60" s="214"/>
      <c r="AE60" s="214"/>
      <c r="AF60" s="213"/>
      <c r="AG60" s="57"/>
      <c r="AH60" s="146"/>
      <c r="AI60" s="146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0"/>
      <c r="AU60" s="151"/>
      <c r="AV60" s="214"/>
      <c r="AW60" s="214"/>
      <c r="AX60" s="214"/>
      <c r="AY60" s="214"/>
      <c r="AZ60" s="213"/>
      <c r="BA60" s="57"/>
      <c r="BB60" s="57"/>
      <c r="BC60" s="57"/>
      <c r="BD60" s="57"/>
      <c r="BE60" s="57"/>
      <c r="BF60" s="17"/>
      <c r="BG60" s="17"/>
      <c r="BH60" s="17"/>
      <c r="BI60" s="17"/>
      <c r="BJ60" s="397"/>
    </row>
    <row r="61" spans="1:62" s="7" customFormat="1" ht="61.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152"/>
      <c r="AB61" s="153"/>
      <c r="AC61" s="153"/>
      <c r="AD61" s="60"/>
      <c r="AE61" s="153"/>
      <c r="AF61" s="153"/>
      <c r="AG61" s="60"/>
      <c r="AH61" s="236"/>
      <c r="AI61" s="236"/>
      <c r="AJ61" s="236"/>
      <c r="AK61" s="236"/>
      <c r="AL61" s="236"/>
      <c r="AM61" s="236"/>
      <c r="AN61" s="236"/>
      <c r="AO61" s="153"/>
      <c r="AP61" s="286"/>
      <c r="AQ61" s="153"/>
      <c r="AR61" s="60"/>
      <c r="AS61" s="317"/>
      <c r="AT61" s="60"/>
      <c r="AU61" s="152"/>
      <c r="AV61" s="60"/>
      <c r="AW61" s="153"/>
      <c r="AX61" s="153"/>
      <c r="AY61" s="153"/>
      <c r="AZ61" s="153"/>
      <c r="BA61" s="60"/>
      <c r="BB61" s="60"/>
      <c r="BC61" s="60"/>
      <c r="BD61" s="60"/>
      <c r="BE61" s="60"/>
      <c r="BF61" s="60"/>
      <c r="BG61" s="60"/>
      <c r="BH61" s="60"/>
      <c r="BI61" s="60"/>
      <c r="BJ61" s="401"/>
    </row>
    <row r="62" spans="2:62" s="5" customFormat="1" ht="64.5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127"/>
      <c r="W62" s="127"/>
      <c r="X62" s="127"/>
      <c r="Y62" s="154"/>
      <c r="Z62" s="154"/>
      <c r="AA62" s="154"/>
      <c r="AB62" s="154"/>
      <c r="AC62" s="154"/>
      <c r="AD62" s="154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127"/>
      <c r="AT62" s="127"/>
      <c r="AU62" s="127"/>
      <c r="AV62" s="127"/>
      <c r="AW62" s="127"/>
      <c r="AX62" s="127"/>
      <c r="AY62" s="127"/>
      <c r="AZ62" s="127"/>
      <c r="BA62" s="127"/>
      <c r="BB62" s="57"/>
      <c r="BC62" s="57"/>
      <c r="BD62" s="57"/>
      <c r="BE62" s="57"/>
      <c r="BF62" s="17"/>
      <c r="BG62" s="17"/>
      <c r="BH62" s="17"/>
      <c r="BI62" s="17"/>
      <c r="BJ62" s="397"/>
    </row>
    <row r="63" spans="2:62" s="5" customFormat="1" ht="64.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81"/>
      <c r="V63" s="132"/>
      <c r="W63" s="133"/>
      <c r="X63" s="134"/>
      <c r="Y63" s="155"/>
      <c r="Z63" s="155"/>
      <c r="AA63" s="155"/>
      <c r="AB63" s="155"/>
      <c r="AC63" s="155"/>
      <c r="AD63" s="155"/>
      <c r="AE63" s="216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318"/>
      <c r="AT63" s="318"/>
      <c r="AU63" s="318"/>
      <c r="AV63" s="318"/>
      <c r="AW63" s="318"/>
      <c r="AX63" s="318"/>
      <c r="AY63" s="318"/>
      <c r="AZ63" s="318"/>
      <c r="BA63" s="318"/>
      <c r="BB63" s="17"/>
      <c r="BC63" s="17"/>
      <c r="BD63" s="17"/>
      <c r="BE63" s="17"/>
      <c r="BF63" s="17"/>
      <c r="BG63" s="17"/>
      <c r="BH63" s="17"/>
      <c r="BI63" s="17"/>
      <c r="BJ63" s="397"/>
    </row>
    <row r="64" spans="2:62" s="5" customFormat="1" ht="61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57"/>
      <c r="V64" s="17"/>
      <c r="W64" s="17"/>
      <c r="X64" s="17"/>
      <c r="Y64" s="156"/>
      <c r="Z64" s="156"/>
      <c r="AA64" s="157"/>
      <c r="AB64" s="156"/>
      <c r="AC64" s="156"/>
      <c r="AD64" s="156"/>
      <c r="AE64" s="17"/>
      <c r="AF64" s="157"/>
      <c r="AG64" s="157"/>
      <c r="AH64" s="156"/>
      <c r="AI64" s="156"/>
      <c r="AJ64" s="156"/>
      <c r="AK64" s="17"/>
      <c r="AL64" s="17"/>
      <c r="AM64" s="17"/>
      <c r="AN64" s="156"/>
      <c r="AO64" s="15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397"/>
    </row>
    <row r="65" spans="2:62" ht="61.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404"/>
      <c r="W65" s="17"/>
      <c r="X65" s="404"/>
      <c r="Y65" s="17"/>
      <c r="Z65" s="17"/>
      <c r="AA65" s="17"/>
      <c r="AB65" s="17"/>
      <c r="AC65" s="17"/>
      <c r="AD65" s="17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397"/>
    </row>
    <row r="66" spans="2:62" ht="61.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81"/>
      <c r="V66" s="82"/>
      <c r="W66" s="405"/>
      <c r="X66" s="406"/>
      <c r="Y66" s="406"/>
      <c r="Z66" s="406"/>
      <c r="AA66" s="406"/>
      <c r="AB66" s="406"/>
      <c r="AC66" s="406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397"/>
    </row>
    <row r="67" spans="2:62" ht="61.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81"/>
      <c r="V67" s="82"/>
      <c r="W67" s="405"/>
      <c r="X67" s="406"/>
      <c r="Y67" s="406"/>
      <c r="Z67" s="406"/>
      <c r="AA67" s="406"/>
      <c r="AB67" s="406"/>
      <c r="AC67" s="406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397"/>
    </row>
    <row r="68" spans="2:57" ht="48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86"/>
      <c r="V68" s="407"/>
      <c r="W68" s="408"/>
      <c r="X68" s="89"/>
      <c r="Y68" s="89"/>
      <c r="Z68" s="89"/>
      <c r="AA68" s="89"/>
      <c r="AB68" s="89"/>
      <c r="AC68" s="8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2:57" ht="48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86"/>
      <c r="V69" s="407"/>
      <c r="W69" s="408"/>
      <c r="X69" s="89"/>
      <c r="Y69" s="89"/>
      <c r="Z69" s="89"/>
      <c r="AA69" s="89"/>
      <c r="AB69" s="89"/>
      <c r="AC69" s="8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20"/>
      <c r="BB69" s="20"/>
      <c r="BC69" s="20"/>
      <c r="BD69" s="20"/>
      <c r="BE69" s="20"/>
    </row>
    <row r="70" spans="2:57" ht="48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86"/>
      <c r="V70" s="407"/>
      <c r="W70" s="408"/>
      <c r="X70" s="89"/>
      <c r="Y70" s="89"/>
      <c r="Z70" s="89"/>
      <c r="AA70" s="89"/>
      <c r="AB70" s="89"/>
      <c r="AC70" s="8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</sheetData>
  <sheetProtection/>
  <mergeCells count="123">
    <mergeCell ref="B1:BA1"/>
    <mergeCell ref="B2:BA2"/>
    <mergeCell ref="B3:BA3"/>
    <mergeCell ref="T4:V4"/>
    <mergeCell ref="AB4:AJ4"/>
    <mergeCell ref="T5:V5"/>
    <mergeCell ref="AB5:AJ5"/>
    <mergeCell ref="W6:AB6"/>
    <mergeCell ref="AD6:AS6"/>
    <mergeCell ref="AZ6:BC6"/>
    <mergeCell ref="A7:V7"/>
    <mergeCell ref="W7:AB7"/>
    <mergeCell ref="AD7:AS7"/>
    <mergeCell ref="AZ7:BD7"/>
    <mergeCell ref="T8:V8"/>
    <mergeCell ref="W8:AB8"/>
    <mergeCell ref="AD8:AS8"/>
    <mergeCell ref="AZ8:BD8"/>
    <mergeCell ref="W9:Z9"/>
    <mergeCell ref="AD9:AS9"/>
    <mergeCell ref="AX11:BE11"/>
    <mergeCell ref="AX12:BE12"/>
    <mergeCell ref="AX13:BE13"/>
    <mergeCell ref="AH14:AN14"/>
    <mergeCell ref="AX14:BA14"/>
    <mergeCell ref="BB14:BE14"/>
    <mergeCell ref="AX15:BA15"/>
    <mergeCell ref="BB15:BE15"/>
    <mergeCell ref="AY16:BA16"/>
    <mergeCell ref="BC16:BE16"/>
    <mergeCell ref="T18:V18"/>
    <mergeCell ref="W18:AD18"/>
    <mergeCell ref="B19:BE19"/>
    <mergeCell ref="B20:BE20"/>
    <mergeCell ref="T21:V21"/>
    <mergeCell ref="W21:AD21"/>
    <mergeCell ref="T22:V22"/>
    <mergeCell ref="W22:AD22"/>
    <mergeCell ref="T23:V23"/>
    <mergeCell ref="W23:AD23"/>
    <mergeCell ref="T24:V24"/>
    <mergeCell ref="W24:AD24"/>
    <mergeCell ref="T25:V25"/>
    <mergeCell ref="W25:AD25"/>
    <mergeCell ref="T26:V26"/>
    <mergeCell ref="W26:AD26"/>
    <mergeCell ref="T27:V27"/>
    <mergeCell ref="W27:AD27"/>
    <mergeCell ref="B28:AD28"/>
    <mergeCell ref="B29:BE29"/>
    <mergeCell ref="T30:V30"/>
    <mergeCell ref="W30:AD30"/>
    <mergeCell ref="T31:V31"/>
    <mergeCell ref="W31:AD31"/>
    <mergeCell ref="B32:AD32"/>
    <mergeCell ref="B33:AD33"/>
    <mergeCell ref="B34:BE34"/>
    <mergeCell ref="B35:BE35"/>
    <mergeCell ref="T36:V36"/>
    <mergeCell ref="W36:AD36"/>
    <mergeCell ref="T37:V37"/>
    <mergeCell ref="W37:AD37"/>
    <mergeCell ref="T38:V38"/>
    <mergeCell ref="W38:AD38"/>
    <mergeCell ref="T39:V39"/>
    <mergeCell ref="W39:AD39"/>
    <mergeCell ref="T40:V40"/>
    <mergeCell ref="W40:AD40"/>
    <mergeCell ref="T41:AD41"/>
    <mergeCell ref="T42:BE42"/>
    <mergeCell ref="T43:V43"/>
    <mergeCell ref="W43:AD43"/>
    <mergeCell ref="T44:AD44"/>
    <mergeCell ref="B45:AD45"/>
    <mergeCell ref="B46:AD46"/>
    <mergeCell ref="U47:V47"/>
    <mergeCell ref="AE47:AO47"/>
    <mergeCell ref="U48:V48"/>
    <mergeCell ref="AE48:AO48"/>
    <mergeCell ref="U49:V49"/>
    <mergeCell ref="AE49:AO49"/>
    <mergeCell ref="U50:V50"/>
    <mergeCell ref="AE50:AO50"/>
    <mergeCell ref="AE51:AO51"/>
    <mergeCell ref="T52:V52"/>
    <mergeCell ref="AE52:AO52"/>
    <mergeCell ref="T53:V53"/>
    <mergeCell ref="AE53:AO53"/>
    <mergeCell ref="T54:V54"/>
    <mergeCell ref="AE54:AO54"/>
    <mergeCell ref="AF57:BC57"/>
    <mergeCell ref="Y59:Z59"/>
    <mergeCell ref="AA59:AE59"/>
    <mergeCell ref="AT59:AX59"/>
    <mergeCell ref="B61:Z61"/>
    <mergeCell ref="B11:B17"/>
    <mergeCell ref="B47:B54"/>
    <mergeCell ref="AE14:AE17"/>
    <mergeCell ref="AF14:AF17"/>
    <mergeCell ref="AG14:AG17"/>
    <mergeCell ref="AN15:AN17"/>
    <mergeCell ref="AO11:AO17"/>
    <mergeCell ref="AP14:AP17"/>
    <mergeCell ref="AQ14:AQ17"/>
    <mergeCell ref="AR14:AR17"/>
    <mergeCell ref="AS14:AS17"/>
    <mergeCell ref="AT14:AT17"/>
    <mergeCell ref="AU14:AU17"/>
    <mergeCell ref="AV14:AV17"/>
    <mergeCell ref="AW14:AW17"/>
    <mergeCell ref="AX16:AX17"/>
    <mergeCell ref="BB16:BB17"/>
    <mergeCell ref="BK15:BK17"/>
    <mergeCell ref="AJ59:AS60"/>
    <mergeCell ref="AB47:AD54"/>
    <mergeCell ref="AP11:AW13"/>
    <mergeCell ref="W11:AD17"/>
    <mergeCell ref="AH15:AI16"/>
    <mergeCell ref="AJ15:AK16"/>
    <mergeCell ref="AL15:AM16"/>
    <mergeCell ref="AE11:AF13"/>
    <mergeCell ref="AG11:AN13"/>
    <mergeCell ref="T11:V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2019-03-18T13:38:57Z</cp:lastPrinted>
  <dcterms:created xsi:type="dcterms:W3CDTF">2014-01-13T11:19:54Z</dcterms:created>
  <dcterms:modified xsi:type="dcterms:W3CDTF">2019-04-13T13:45:24Z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