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4635" windowWidth="13785" windowHeight="5430" activeTab="0"/>
  </bookViews>
  <sheets>
    <sheet name="Бакалавр НП" sheetId="1" r:id="rId1"/>
    <sheet name="Структура" sheetId="2" r:id="rId2"/>
  </sheets>
  <definedNames>
    <definedName name="_xlnm.Print_Area" localSheetId="0">'Бакалавр НП'!$A$1:$BI$116</definedName>
  </definedNames>
  <calcPr fullCalcOnLoad="1"/>
</workbook>
</file>

<file path=xl/sharedStrings.xml><?xml version="1.0" encoding="utf-8"?>
<sst xmlns="http://schemas.openxmlformats.org/spreadsheetml/2006/main" count="487" uniqueCount="306">
  <si>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</si>
  <si>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</si>
  <si>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</si>
  <si>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</si>
  <si>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</si>
  <si>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</si>
  <si>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</si>
  <si>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</si>
  <si>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</si>
  <si>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</si>
  <si>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</si>
  <si>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</si>
  <si>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</si>
  <si>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</si>
  <si>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</si>
  <si>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</si>
  <si>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</si>
  <si>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</si>
  <si>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</si>
  <si>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</si>
  <si>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</si>
  <si>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</si>
  <si>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</si>
  <si>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</si>
  <si>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</si>
  <si>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</si>
  <si>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</si>
  <si>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</si>
  <si>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</si>
  <si>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</si>
  <si>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</si>
  <si>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</si>
  <si>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</si>
  <si>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</si>
  <si>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</si>
  <si>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</si>
  <si>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</si>
  <si>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</si>
  <si>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</si>
  <si>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</si>
  <si>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</si>
  <si>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</si>
  <si>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</si>
  <si>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</si>
  <si>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</si>
  <si>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</si>
  <si>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</si>
  <si>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</si>
  <si>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</si>
  <si>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</si>
  <si>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</si>
  <si>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</si>
  <si>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</si>
  <si>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</si>
  <si>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</si>
  <si>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</si>
  <si>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</si>
  <si>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</si>
  <si>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</si>
  <si>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</si>
  <si>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</si>
  <si>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</si>
  <si>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</si>
  <si>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</si>
  <si>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</si>
  <si>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</si>
  <si>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</si>
  <si>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</si>
  <si>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</si>
  <si>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</si>
  <si>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</si>
  <si>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</si>
  <si>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</si>
  <si>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</si>
  <si>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</si>
  <si>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</si>
  <si>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</si>
  <si>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Дипломне проектування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</si>
  <si>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</si>
  <si>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</si>
  <si>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</si>
  <si>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</si>
  <si>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</si>
  <si>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</si>
  <si>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</si>
  <si>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</si>
  <si>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</si>
  <si>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</si>
  <si>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</si>
  <si>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</si>
  <si>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</si>
  <si>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</si>
  <si>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</si>
  <si>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Переддипломна практика</t>
  </si>
  <si>
    <t>(код і  назва спеціальності )</t>
  </si>
  <si>
    <t>Форма  атестації  випускників
(екзамен,дипломний проект, (робота)</t>
  </si>
  <si>
    <t xml:space="preserve"> Атест. випускн.</t>
  </si>
  <si>
    <t>Разом за цикл</t>
  </si>
  <si>
    <t>Іноземна мова професійного спрямування</t>
  </si>
  <si>
    <t>Іноземна мова</t>
  </si>
  <si>
    <t>Історичні  Н/Д (блок 1)</t>
  </si>
  <si>
    <t>Україномовні Н/Д (блок 2)</t>
  </si>
  <si>
    <t>Філософські Н/Д (блок 3)</t>
  </si>
  <si>
    <t>Правові Н/Д  (блок 5)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</si>
  <si>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</si>
  <si>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</si>
  <si>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</si>
  <si>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</si>
  <si>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</si>
  <si>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</si>
  <si>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 ЗА  ЦИКЛ  ЗАГАЛЬНОЇ ПІДГОТОВКИ</t>
  </si>
  <si>
    <t>ІІ.1..Навчальні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</si>
  <si>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студентів))</t>
  </si>
  <si>
    <t>V. План освітнього  процесу</t>
  </si>
  <si>
    <t>ЗАТВЕРДЖУЮ</t>
  </si>
  <si>
    <t xml:space="preserve">   Голова Вченої ради  </t>
  </si>
  <si>
    <t xml:space="preserve"> КПІ ім. Ігоря Сікорського</t>
  </si>
  <si>
    <t>"___"_____________  2017___ р.</t>
  </si>
  <si>
    <t>2019 р.</t>
  </si>
  <si>
    <t>_____________________ М.З.Згуровський</t>
  </si>
  <si>
    <t>( назва )</t>
  </si>
  <si>
    <t>Голова НМК</t>
  </si>
  <si>
    <t>КОД за ОПП</t>
  </si>
  <si>
    <t>за освітньо-професійною програмою  (спеціалізацією)</t>
  </si>
  <si>
    <t>Психологічні  Н/Д  (блок 4)</t>
  </si>
  <si>
    <t>6, 7</t>
  </si>
  <si>
    <t xml:space="preserve">НАВЧАЛЬНИЙ   ПЛАН 
</t>
  </si>
  <si>
    <t>прийом 2019 року</t>
  </si>
  <si>
    <t>ЗЕ</t>
  </si>
  <si>
    <t>Структурна схема бак. підготовки</t>
  </si>
  <si>
    <t>Розподіл дисциплін за семестрами</t>
  </si>
  <si>
    <t>161 Хімічні технології та інженерія</t>
  </si>
  <si>
    <t>каф. Екології та технології рослинних полімерів</t>
  </si>
  <si>
    <t>семестр</t>
  </si>
  <si>
    <t>Назва дисципліни</t>
  </si>
  <si>
    <t>ECTS</t>
  </si>
  <si>
    <t>Контроль</t>
  </si>
  <si>
    <t>год /тижд.</t>
  </si>
  <si>
    <t xml:space="preserve">Історічні навчальні дисципліни </t>
  </si>
  <si>
    <t>зал.</t>
  </si>
  <si>
    <t>Вища математика - 1</t>
  </si>
  <si>
    <t>екз.</t>
  </si>
  <si>
    <t>Загальна та неорганічна хімія - 1</t>
  </si>
  <si>
    <t>Інженерна графіка</t>
  </si>
  <si>
    <t>Прикладна хімія</t>
  </si>
  <si>
    <t>Промислова екологія</t>
  </si>
  <si>
    <t>Обчислювальна математика та програмування</t>
  </si>
  <si>
    <t xml:space="preserve">Україномовні навчальні дисципліни </t>
  </si>
  <si>
    <t>Вища математика - 2</t>
  </si>
  <si>
    <t>Фізика - 1</t>
  </si>
  <si>
    <t>Загальна та неорганічна хімія - 2</t>
  </si>
  <si>
    <t>Електротехніка та основи електроніки</t>
  </si>
  <si>
    <t>Інформаційні технології</t>
  </si>
  <si>
    <t>Комп'ютерна графіка</t>
  </si>
  <si>
    <t>3ек+5</t>
  </si>
  <si>
    <t xml:space="preserve">Філософські навчальні дисципліни  </t>
  </si>
  <si>
    <t xml:space="preserve"> Психологічні навчальні дисципліни </t>
  </si>
  <si>
    <t>Органічна хімія</t>
  </si>
  <si>
    <t>Фізика - 2</t>
  </si>
  <si>
    <t>Аналітична хімія</t>
  </si>
  <si>
    <t>Хімія деревини та синтетичних полімерів</t>
  </si>
  <si>
    <t>3ек.+3</t>
  </si>
  <si>
    <t>Органічна хімія. Основи хімії вуглеводів</t>
  </si>
  <si>
    <t>Поверхневі явища та дисперсні системи (колоїдна хімія)</t>
  </si>
  <si>
    <t xml:space="preserve">Процеси та апарати хімічної технології </t>
  </si>
  <si>
    <t xml:space="preserve">Технологія виробництва деревної маси  </t>
  </si>
  <si>
    <t>Комплексне хімічне перероблення деревини</t>
  </si>
  <si>
    <t>Технологія виробництва етерів та естерів целюлози</t>
  </si>
  <si>
    <t>Інструментальні методи аналізу</t>
  </si>
  <si>
    <t>Процеси та апарати хімічної технології - 2</t>
  </si>
  <si>
    <t>Процеси та апарати хімічної технології. Курсовий проект</t>
  </si>
  <si>
    <t>КП</t>
  </si>
  <si>
    <t>Фізична хімія - 1</t>
  </si>
  <si>
    <t>Технологія целюлози - 1</t>
  </si>
  <si>
    <t>Аналітичні аспекти целюлозно-паперового виробництва</t>
  </si>
  <si>
    <t>Технологія виробництва деревних плит та пластиків</t>
  </si>
  <si>
    <t>3ек+3</t>
  </si>
  <si>
    <t xml:space="preserve">Правові навчальні дисципліни </t>
  </si>
  <si>
    <t>Загальна хімічна технологія - 1</t>
  </si>
  <si>
    <t xml:space="preserve">                                                                </t>
  </si>
  <si>
    <t>Фізична хімія - 2</t>
  </si>
  <si>
    <t>Технологія целюлози - 2</t>
  </si>
  <si>
    <t>Технологія целюлози. Курсова робота</t>
  </si>
  <si>
    <t>КР</t>
  </si>
  <si>
    <t>Хімічне перероблення недеревної сировини</t>
  </si>
  <si>
    <t>Математичне моделювання та оптимізація об'єктів хімічної технології</t>
  </si>
  <si>
    <t>Енерготехнологія хіміко-технологічних процесів</t>
  </si>
  <si>
    <t>Економіка і організація виробництва</t>
  </si>
  <si>
    <t>Загальна хімічна технологія - 2</t>
  </si>
  <si>
    <t>Охорона праці та цивільний захист</t>
  </si>
  <si>
    <t xml:space="preserve">Основи проектування целюлозно-паперових 
виробництв </t>
  </si>
  <si>
    <t>Основи проектування целюлозно-паперових 
виробництв. Курсовий проект</t>
  </si>
  <si>
    <t>Технологія паперу та картону - 1</t>
  </si>
  <si>
    <t>3ек.+5</t>
  </si>
  <si>
    <t>Технологія паперу та картону - 2</t>
  </si>
  <si>
    <t>Технологія паперу та картону. Курсова робота</t>
  </si>
  <si>
    <t>9 тижнів</t>
  </si>
  <si>
    <t>Контроль та керування хіміко-технологічними процесами</t>
  </si>
  <si>
    <t>Технологія очищення води</t>
  </si>
  <si>
    <t>Обладнання галузі</t>
  </si>
  <si>
    <t>2ек.+3</t>
  </si>
  <si>
    <t>Разом за 8 семестрів</t>
  </si>
  <si>
    <t xml:space="preserve">         </t>
  </si>
  <si>
    <t>Зав. кафедри</t>
  </si>
  <si>
    <t>Гомеля М.Д.</t>
  </si>
  <si>
    <t>Фізичне виховання</t>
  </si>
  <si>
    <t>набір 2019</t>
  </si>
  <si>
    <t>Математичне моделювання та оптимізація</t>
  </si>
  <si>
    <t>Функціональні хімічні речовини у виробництві паперу та картону</t>
  </si>
  <si>
    <t>16 Хімічна та біоінженерія</t>
  </si>
  <si>
    <t>Інженерно-хімічний</t>
  </si>
  <si>
    <t>8</t>
  </si>
  <si>
    <t>5</t>
  </si>
  <si>
    <t>Захист дипломного проекту</t>
  </si>
  <si>
    <t>ЗО1</t>
  </si>
  <si>
    <t>Вища математика</t>
  </si>
  <si>
    <t>ЗО2</t>
  </si>
  <si>
    <t>ЗО3</t>
  </si>
  <si>
    <t>Фізика</t>
  </si>
  <si>
    <t>Загальна та неорганічна хімія</t>
  </si>
  <si>
    <t>ЗО5</t>
  </si>
  <si>
    <t>ЗО4</t>
  </si>
  <si>
    <t>3, 4</t>
  </si>
  <si>
    <t>ЗО6</t>
  </si>
  <si>
    <t>ЗО7</t>
  </si>
  <si>
    <t>ЗО8</t>
  </si>
  <si>
    <t>ЗО9</t>
  </si>
  <si>
    <t>Процеси та апарати хімічної технології</t>
  </si>
  <si>
    <t>ЗО10</t>
  </si>
  <si>
    <t>Загальна хімічна технологія</t>
  </si>
  <si>
    <t>ЗО11</t>
  </si>
  <si>
    <t>ЗО12</t>
  </si>
  <si>
    <t>ЗО13</t>
  </si>
  <si>
    <t>ЗО14</t>
  </si>
  <si>
    <t>Інструментальні методи хімічного аналізу</t>
  </si>
  <si>
    <t>ЗО15</t>
  </si>
  <si>
    <t>Фізична хімія</t>
  </si>
  <si>
    <t>ЗО16</t>
  </si>
  <si>
    <t>Поверхневі явища та дисперсні системи</t>
  </si>
  <si>
    <t>Екологічні навчальні дисципліни</t>
  </si>
  <si>
    <t>ЗВ1</t>
  </si>
  <si>
    <t>Навчальна дисципліна з енерготехнології хіміко-технологічних процесів</t>
  </si>
  <si>
    <t>Навчальна дисципліна з електротехніки та основ електроніки</t>
  </si>
  <si>
    <t>Навчальна дисципліна з інформаційних технологій</t>
  </si>
  <si>
    <t>ЗВ2</t>
  </si>
  <si>
    <t>ЗВ3</t>
  </si>
  <si>
    <t>ЗВ4</t>
  </si>
  <si>
    <t>Навчальна дисципліна з комп'ютерної графіки</t>
  </si>
  <si>
    <t>ЗВ5</t>
  </si>
  <si>
    <t>Технологія виробництва деревної маси</t>
  </si>
  <si>
    <t>ПО3</t>
  </si>
  <si>
    <t>ПО5</t>
  </si>
  <si>
    <t>Технологія целюлози</t>
  </si>
  <si>
    <t xml:space="preserve">Хімічне перероблення недеревної сировини </t>
  </si>
  <si>
    <t>Технологія паперу та картону</t>
  </si>
  <si>
    <t>ПО9</t>
  </si>
  <si>
    <t>Основи проектування целюлозно-паперових  виробництв</t>
  </si>
  <si>
    <t>ПВ1</t>
  </si>
  <si>
    <t>Навчальна дисципліна з технології очищення води</t>
  </si>
  <si>
    <t>ПВ2</t>
  </si>
  <si>
    <t xml:space="preserve">Навчальна дисципліна з обладнання галузі </t>
  </si>
  <si>
    <t>ПВ3</t>
  </si>
  <si>
    <t>Навчальна дисципліна з аналітичних аспектів целюлозно-паперового виробництва</t>
  </si>
  <si>
    <t>ПВ4</t>
  </si>
  <si>
    <t>Навчальна дисципліна з прикладної хімії</t>
  </si>
  <si>
    <t>ЗВ6</t>
  </si>
  <si>
    <t>ЗВ7</t>
  </si>
  <si>
    <t>ЗВ8</t>
  </si>
  <si>
    <t>ЗВ9</t>
  </si>
  <si>
    <t>ЗВ10</t>
  </si>
  <si>
    <t>ЗВ11</t>
  </si>
  <si>
    <t>ЗВ12</t>
  </si>
  <si>
    <t>ЗВ13</t>
  </si>
  <si>
    <t>ЗВ14</t>
  </si>
  <si>
    <t>ЗВ15</t>
  </si>
  <si>
    <t>ПО10</t>
  </si>
  <si>
    <t>3ек+6</t>
  </si>
  <si>
    <t>3ек.+4</t>
  </si>
  <si>
    <t>Астрелін І.М.</t>
  </si>
  <si>
    <t>Заст. декана ІХФ</t>
  </si>
  <si>
    <t>Сідоров Д.Е./</t>
  </si>
  <si>
    <t>Екології та технології рослинних полімерів</t>
  </si>
  <si>
    <r>
      <t xml:space="preserve">      (</t>
    </r>
    <r>
      <rPr>
        <sz val="20"/>
        <rFont val="Arial"/>
        <family val="2"/>
      </rPr>
      <t>назва освітнього ступеня</t>
    </r>
    <r>
      <rPr>
        <b/>
        <sz val="20"/>
        <rFont val="Arial"/>
        <family val="2"/>
      </rPr>
      <t>)</t>
    </r>
  </si>
  <si>
    <t xml:space="preserve">                  161 Хімічні технології та інженерія</t>
  </si>
  <si>
    <t>повної загальної
середньої освіти</t>
  </si>
  <si>
    <t xml:space="preserve">                                                                          І. Графік освітнього процесу</t>
  </si>
  <si>
    <t>Переддипломна</t>
  </si>
  <si>
    <t>Назва навчальної
дисципліни</t>
  </si>
  <si>
    <t xml:space="preserve">                 Хімічні технології переробки деревини та рослинної сировини</t>
  </si>
  <si>
    <r>
      <t xml:space="preserve">                                                               НАЦІОНАЛЬНИЙ ТЕХНІЧНИЙ УНІВЕРСИТЕТ УКРАЇНИ "КИЇВСЬКИЙ ПОЛІТЕХНІЧНИЙ ІНСТИТУТ" імені ІГОРЯ СІКОРСЬКОГО                                                     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 xml:space="preserve">                                         </t>
    </r>
  </si>
  <si>
    <t>ПО1</t>
  </si>
  <si>
    <t>ПО2</t>
  </si>
  <si>
    <t>ПО4</t>
  </si>
  <si>
    <t>ПО6</t>
  </si>
  <si>
    <t>ПО7</t>
  </si>
  <si>
    <t>ПО8</t>
  </si>
  <si>
    <t>Ухвалено на засіданні Вченої ради університету, ПРОТОКОЛ №3 від 11 березня 2019 р.</t>
  </si>
  <si>
    <t>освітня програма</t>
  </si>
  <si>
    <t>-</t>
  </si>
  <si>
    <t>Хімічні технології переробки деревини та
рослинної сировини</t>
  </si>
  <si>
    <t>спеціальність</t>
  </si>
  <si>
    <t>3е+4</t>
  </si>
  <si>
    <t>Фізичне виховання або основи здорового  способу життя</t>
  </si>
  <si>
    <t>3 роки 10 місяців
(4 н.р.)</t>
  </si>
  <si>
    <t>бакалавр з хімічних технологій та інженерії</t>
  </si>
  <si>
    <t xml:space="preserve">                                   ВСЬОГО ЗА  ЦИКЛ ПРОФЕСІЙНОЇ ПІДГОТОВКИ:       9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</si>
</sst>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Arial Cyr"/>
      <family val="0"/>
    </font>
    <font>
      <b/>
      <sz val="14"/>
      <name val="Arial Cyr"/>
      <family val="0"/>
    </font>
    <font>
      <sz val="22"/>
      <name val="Arial"/>
      <family val="2"/>
    </font>
    <font>
      <sz val="14"/>
      <name val="Arial Cyr"/>
      <family val="0"/>
    </font>
    <font>
      <sz val="20"/>
      <name val="Arial"/>
      <family val="2"/>
    </font>
    <font>
      <sz val="20"/>
      <name val="Arial Cyr"/>
      <family val="0"/>
    </font>
    <font>
      <b/>
      <sz val="20"/>
      <name val="Times New Roman"/>
      <family val="1"/>
    </font>
    <font>
      <i/>
      <sz val="20"/>
      <name val="Arial"/>
      <family val="2"/>
    </font>
    <font>
      <sz val="18"/>
      <name val="Arial Cyr"/>
      <family val="0"/>
    </font>
    <font>
      <b/>
      <sz val="24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name val="Times New Roman"/>
      <family val="1"/>
    </font>
    <font>
      <i/>
      <sz val="18"/>
      <name val="Arial"/>
      <family val="2"/>
    </font>
    <font>
      <sz val="22"/>
      <name val="Arial Cyr"/>
      <family val="0"/>
    </font>
    <font>
      <b/>
      <sz val="22"/>
      <name val="Arial Cyr"/>
      <family val="0"/>
    </font>
    <font>
      <b/>
      <i/>
      <sz val="2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color indexed="10"/>
      <name val="Arial"/>
      <family val="2"/>
    </font>
    <font>
      <sz val="22"/>
      <color indexed="10"/>
      <name val="Arial Cyr"/>
      <family val="0"/>
    </font>
    <font>
      <b/>
      <i/>
      <sz val="22"/>
      <color indexed="8"/>
      <name val="Arial"/>
      <family val="2"/>
    </font>
    <font>
      <sz val="22"/>
      <color indexed="8"/>
      <name val="Arial Cyr"/>
      <family val="0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7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3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left" vertical="top"/>
      <protection/>
    </xf>
    <xf numFmtId="0" fontId="7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0" fontId="9" fillId="32" borderId="0" xfId="0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9" fillId="32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49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 vertical="top"/>
      <protection/>
    </xf>
    <xf numFmtId="0" fontId="19" fillId="32" borderId="0" xfId="0" applyNumberFormat="1" applyFont="1" applyFill="1" applyBorder="1" applyAlignment="1" applyProtection="1">
      <alignment horizontal="left"/>
      <protection/>
    </xf>
    <xf numFmtId="0" fontId="19" fillId="32" borderId="0" xfId="0" applyNumberFormat="1" applyFont="1" applyFill="1" applyBorder="1" applyAlignment="1" applyProtection="1">
      <alignment horizontal="center"/>
      <protection/>
    </xf>
    <xf numFmtId="0" fontId="19" fillId="32" borderId="0" xfId="0" applyFont="1" applyFill="1" applyBorder="1" applyAlignment="1" applyProtection="1">
      <alignment horizontal="left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19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21" fillId="32" borderId="0" xfId="0" applyNumberFormat="1" applyFont="1" applyFill="1" applyBorder="1" applyAlignment="1" applyProtection="1">
      <alignment horizontal="center" wrapText="1"/>
      <protection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NumberFormat="1" applyFont="1" applyFill="1" applyBorder="1" applyAlignment="1" applyProtection="1">
      <alignment horizontal="center" wrapText="1"/>
      <protection/>
    </xf>
    <xf numFmtId="0" fontId="19" fillId="32" borderId="0" xfId="0" applyNumberFormat="1" applyFont="1" applyFill="1" applyBorder="1" applyAlignment="1" applyProtection="1">
      <alignment horizontal="center" wrapText="1"/>
      <protection/>
    </xf>
    <xf numFmtId="0" fontId="8" fillId="32" borderId="0" xfId="0" applyFont="1" applyFill="1" applyBorder="1" applyAlignment="1">
      <alignment vertical="center"/>
    </xf>
    <xf numFmtId="0" fontId="19" fillId="32" borderId="10" xfId="0" applyFont="1" applyFill="1" applyBorder="1" applyAlignment="1" applyProtection="1">
      <alignment horizontal="center" vertical="center"/>
      <protection/>
    </xf>
    <xf numFmtId="0" fontId="19" fillId="32" borderId="10" xfId="0" applyFont="1" applyFill="1" applyBorder="1" applyAlignment="1" applyProtection="1">
      <alignment/>
      <protection/>
    </xf>
    <xf numFmtId="0" fontId="22" fillId="32" borderId="0" xfId="0" applyFont="1" applyFill="1" applyBorder="1" applyAlignment="1" applyProtection="1">
      <alignment/>
      <protection/>
    </xf>
    <xf numFmtId="0" fontId="22" fillId="32" borderId="0" xfId="0" applyNumberFormat="1" applyFont="1" applyFill="1" applyBorder="1" applyAlignment="1" applyProtection="1">
      <alignment horizontal="center" wrapText="1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19" fillId="32" borderId="0" xfId="0" applyFont="1" applyFill="1" applyBorder="1" applyAlignment="1" applyProtection="1">
      <alignment horizontal="center" vertical="top" wrapText="1"/>
      <protection/>
    </xf>
    <xf numFmtId="0" fontId="8" fillId="32" borderId="0" xfId="0" applyNumberFormat="1" applyFont="1" applyFill="1" applyBorder="1" applyAlignment="1" applyProtection="1">
      <alignment horizontal="center" vertical="center"/>
      <protection/>
    </xf>
    <xf numFmtId="0" fontId="20" fillId="32" borderId="0" xfId="0" applyFont="1" applyFill="1" applyBorder="1" applyAlignment="1">
      <alignment/>
    </xf>
    <xf numFmtId="49" fontId="19" fillId="32" borderId="0" xfId="0" applyNumberFormat="1" applyFont="1" applyFill="1" applyBorder="1" applyAlignment="1" applyProtection="1">
      <alignment horizontal="center" vertical="justify" wrapText="1"/>
      <protection/>
    </xf>
    <xf numFmtId="0" fontId="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center"/>
      <protection/>
    </xf>
    <xf numFmtId="49" fontId="8" fillId="32" borderId="0" xfId="0" applyNumberFormat="1" applyFont="1" applyFill="1" applyBorder="1" applyAlignment="1" applyProtection="1">
      <alignment/>
      <protection/>
    </xf>
    <xf numFmtId="49" fontId="8" fillId="32" borderId="0" xfId="0" applyNumberFormat="1" applyFont="1" applyFill="1" applyBorder="1" applyAlignment="1" applyProtection="1">
      <alignment horizontal="left" vertical="center"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0" fontId="19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 horizontal="left"/>
      <protection/>
    </xf>
    <xf numFmtId="0" fontId="19" fillId="32" borderId="0" xfId="0" applyFont="1" applyFill="1" applyBorder="1" applyAlignment="1" applyProtection="1">
      <alignment horizontal="left"/>
      <protection/>
    </xf>
    <xf numFmtId="0" fontId="19" fillId="32" borderId="0" xfId="0" applyFont="1" applyFill="1" applyBorder="1" applyAlignment="1" applyProtection="1">
      <alignment horizontal="left" vertical="top"/>
      <protection/>
    </xf>
    <xf numFmtId="0" fontId="19" fillId="32" borderId="0" xfId="0" applyFont="1" applyFill="1" applyBorder="1" applyAlignment="1" applyProtection="1">
      <alignment horizontal="center" vertical="top"/>
      <protection/>
    </xf>
    <xf numFmtId="0" fontId="19" fillId="32" borderId="0" xfId="0" applyFont="1" applyFill="1" applyBorder="1" applyAlignment="1" applyProtection="1">
      <alignment horizontal="left" vertical="top"/>
      <protection/>
    </xf>
    <xf numFmtId="0" fontId="8" fillId="32" borderId="0" xfId="0" applyNumberFormat="1" applyFont="1" applyFill="1" applyBorder="1" applyAlignment="1" applyProtection="1">
      <alignment horizontal="left" vertical="top"/>
      <protection/>
    </xf>
    <xf numFmtId="0" fontId="8" fillId="32" borderId="0" xfId="0" applyNumberFormat="1" applyFont="1" applyFill="1" applyBorder="1" applyAlignment="1" applyProtection="1">
      <alignment horizontal="left" vertical="top"/>
      <protection/>
    </xf>
    <xf numFmtId="0" fontId="8" fillId="32" borderId="0" xfId="0" applyNumberFormat="1" applyFont="1" applyFill="1" applyBorder="1" applyAlignment="1" applyProtection="1">
      <alignment horizontal="right"/>
      <protection/>
    </xf>
    <xf numFmtId="0" fontId="8" fillId="32" borderId="0" xfId="0" applyNumberFormat="1" applyFont="1" applyFill="1" applyBorder="1" applyAlignment="1" applyProtection="1">
      <alignment horizont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wrapText="1"/>
      <protection/>
    </xf>
    <xf numFmtId="0" fontId="5" fillId="32" borderId="12" xfId="0" applyFont="1" applyFill="1" applyBorder="1" applyAlignment="1" applyProtection="1">
      <alignment horizontal="center" wrapText="1"/>
      <protection/>
    </xf>
    <xf numFmtId="0" fontId="5" fillId="32" borderId="13" xfId="0" applyFont="1" applyFill="1" applyBorder="1" applyAlignment="1" applyProtection="1">
      <alignment horizontal="center" wrapText="1"/>
      <protection/>
    </xf>
    <xf numFmtId="0" fontId="5" fillId="32" borderId="13" xfId="0" applyNumberFormat="1" applyFont="1" applyFill="1" applyBorder="1" applyAlignment="1" applyProtection="1">
      <alignment horizontal="center" wrapText="1"/>
      <protection/>
    </xf>
    <xf numFmtId="0" fontId="5" fillId="32" borderId="14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/>
      <protection/>
    </xf>
    <xf numFmtId="0" fontId="5" fillId="32" borderId="13" xfId="0" applyNumberFormat="1" applyFont="1" applyFill="1" applyBorder="1" applyAlignment="1" applyProtection="1">
      <alignment horizontal="center"/>
      <protection/>
    </xf>
    <xf numFmtId="0" fontId="5" fillId="32" borderId="14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NumberFormat="1" applyFont="1" applyFill="1" applyBorder="1" applyAlignment="1" applyProtection="1">
      <alignment horizontal="center"/>
      <protection/>
    </xf>
    <xf numFmtId="0" fontId="5" fillId="32" borderId="16" xfId="0" applyFont="1" applyFill="1" applyBorder="1" applyAlignment="1" applyProtection="1">
      <alignment horizontal="center" wrapText="1"/>
      <protection/>
    </xf>
    <xf numFmtId="0" fontId="5" fillId="32" borderId="17" xfId="0" applyFont="1" applyFill="1" applyBorder="1" applyAlignment="1" applyProtection="1">
      <alignment horizontal="center" wrapText="1"/>
      <protection/>
    </xf>
    <xf numFmtId="0" fontId="5" fillId="32" borderId="18" xfId="0" applyFont="1" applyFill="1" applyBorder="1" applyAlignment="1" applyProtection="1">
      <alignment horizontal="center" wrapText="1"/>
      <protection/>
    </xf>
    <xf numFmtId="0" fontId="5" fillId="32" borderId="18" xfId="0" applyNumberFormat="1" applyFont="1" applyFill="1" applyBorder="1" applyAlignment="1" applyProtection="1">
      <alignment horizontal="center" wrapText="1"/>
      <protection/>
    </xf>
    <xf numFmtId="0" fontId="5" fillId="32" borderId="19" xfId="0" applyNumberFormat="1" applyFont="1" applyFill="1" applyBorder="1" applyAlignment="1" applyProtection="1">
      <alignment horizontal="center" wrapText="1"/>
      <protection/>
    </xf>
    <xf numFmtId="0" fontId="5" fillId="32" borderId="17" xfId="0" applyNumberFormat="1" applyFont="1" applyFill="1" applyBorder="1" applyAlignment="1" applyProtection="1">
      <alignment horizontal="center"/>
      <protection/>
    </xf>
    <xf numFmtId="0" fontId="5" fillId="32" borderId="18" xfId="0" applyNumberFormat="1" applyFont="1" applyFill="1" applyBorder="1" applyAlignment="1" applyProtection="1">
      <alignment horizontal="center"/>
      <protection/>
    </xf>
    <xf numFmtId="0" fontId="5" fillId="32" borderId="19" xfId="0" applyNumberFormat="1" applyFont="1" applyFill="1" applyBorder="1" applyAlignment="1" applyProtection="1">
      <alignment horizontal="center"/>
      <protection/>
    </xf>
    <xf numFmtId="0" fontId="5" fillId="32" borderId="20" xfId="0" applyNumberFormat="1" applyFont="1" applyFill="1" applyBorder="1" applyAlignment="1" applyProtection="1">
      <alignment horizontal="center"/>
      <protection/>
    </xf>
    <xf numFmtId="0" fontId="5" fillId="32" borderId="21" xfId="0" applyFont="1" applyFill="1" applyBorder="1" applyAlignment="1" applyProtection="1">
      <alignment horizontal="center" wrapText="1"/>
      <protection/>
    </xf>
    <xf numFmtId="0" fontId="5" fillId="32" borderId="22" xfId="0" applyFont="1" applyFill="1" applyBorder="1" applyAlignment="1" applyProtection="1">
      <alignment horizontal="center" wrapText="1"/>
      <protection/>
    </xf>
    <xf numFmtId="0" fontId="5" fillId="32" borderId="23" xfId="0" applyFont="1" applyFill="1" applyBorder="1" applyAlignment="1" applyProtection="1">
      <alignment horizontal="center" wrapText="1"/>
      <protection/>
    </xf>
    <xf numFmtId="0" fontId="5" fillId="32" borderId="23" xfId="0" applyNumberFormat="1" applyFont="1" applyFill="1" applyBorder="1" applyAlignment="1" applyProtection="1">
      <alignment horizontal="center" wrapText="1"/>
      <protection/>
    </xf>
    <xf numFmtId="0" fontId="5" fillId="32" borderId="24" xfId="0" applyNumberFormat="1" applyFont="1" applyFill="1" applyBorder="1" applyAlignment="1" applyProtection="1">
      <alignment horizontal="center" wrapText="1"/>
      <protection/>
    </xf>
    <xf numFmtId="0" fontId="5" fillId="32" borderId="22" xfId="0" applyNumberFormat="1" applyFont="1" applyFill="1" applyBorder="1" applyAlignment="1" applyProtection="1">
      <alignment horizontal="center"/>
      <protection/>
    </xf>
    <xf numFmtId="0" fontId="5" fillId="32" borderId="23" xfId="0" applyNumberFormat="1" applyFont="1" applyFill="1" applyBorder="1" applyAlignment="1" applyProtection="1">
      <alignment horizontal="center"/>
      <protection/>
    </xf>
    <xf numFmtId="0" fontId="5" fillId="32" borderId="24" xfId="0" applyNumberFormat="1" applyFont="1" applyFill="1" applyBorder="1" applyAlignment="1" applyProtection="1">
      <alignment horizontal="center"/>
      <protection/>
    </xf>
    <xf numFmtId="0" fontId="5" fillId="32" borderId="25" xfId="0" applyNumberFormat="1" applyFont="1" applyFill="1" applyBorder="1" applyAlignment="1" applyProtection="1">
      <alignment horizontal="center"/>
      <protection/>
    </xf>
    <xf numFmtId="0" fontId="5" fillId="32" borderId="24" xfId="0" applyFont="1" applyFill="1" applyBorder="1" applyAlignment="1" applyProtection="1">
      <alignment/>
      <protection/>
    </xf>
    <xf numFmtId="0" fontId="5" fillId="32" borderId="22" xfId="0" applyFont="1" applyFill="1" applyBorder="1" applyAlignment="1" applyProtection="1">
      <alignment/>
      <protection/>
    </xf>
    <xf numFmtId="0" fontId="5" fillId="32" borderId="23" xfId="0" applyFont="1" applyFill="1" applyBorder="1" applyAlignment="1" applyProtection="1">
      <alignment/>
      <protection/>
    </xf>
    <xf numFmtId="0" fontId="5" fillId="32" borderId="26" xfId="0" applyFont="1" applyFill="1" applyBorder="1" applyAlignment="1" applyProtection="1">
      <alignment horizontal="center" wrapText="1"/>
      <protection/>
    </xf>
    <xf numFmtId="0" fontId="5" fillId="32" borderId="27" xfId="0" applyFont="1" applyFill="1" applyBorder="1" applyAlignment="1" applyProtection="1">
      <alignment horizontal="center" wrapText="1"/>
      <protection/>
    </xf>
    <xf numFmtId="0" fontId="5" fillId="32" borderId="28" xfId="0" applyFont="1" applyFill="1" applyBorder="1" applyAlignment="1" applyProtection="1">
      <alignment horizontal="center" wrapText="1"/>
      <protection/>
    </xf>
    <xf numFmtId="0" fontId="5" fillId="32" borderId="28" xfId="0" applyNumberFormat="1" applyFont="1" applyFill="1" applyBorder="1" applyAlignment="1" applyProtection="1">
      <alignment horizontal="center" wrapText="1"/>
      <protection/>
    </xf>
    <xf numFmtId="0" fontId="5" fillId="32" borderId="29" xfId="0" applyNumberFormat="1" applyFont="1" applyFill="1" applyBorder="1" applyAlignment="1" applyProtection="1">
      <alignment horizontal="center" wrapText="1"/>
      <protection/>
    </xf>
    <xf numFmtId="0" fontId="5" fillId="32" borderId="27" xfId="0" applyNumberFormat="1" applyFont="1" applyFill="1" applyBorder="1" applyAlignment="1" applyProtection="1">
      <alignment horizontal="center"/>
      <protection/>
    </xf>
    <xf numFmtId="0" fontId="5" fillId="32" borderId="28" xfId="0" applyNumberFormat="1" applyFont="1" applyFill="1" applyBorder="1" applyAlignment="1" applyProtection="1">
      <alignment horizontal="center"/>
      <protection/>
    </xf>
    <xf numFmtId="0" fontId="5" fillId="32" borderId="29" xfId="0" applyNumberFormat="1" applyFont="1" applyFill="1" applyBorder="1" applyAlignment="1" applyProtection="1">
      <alignment horizontal="center"/>
      <protection/>
    </xf>
    <xf numFmtId="0" fontId="5" fillId="32" borderId="30" xfId="0" applyNumberFormat="1" applyFont="1" applyFill="1" applyBorder="1" applyAlignment="1" applyProtection="1">
      <alignment horizontal="center"/>
      <protection/>
    </xf>
    <xf numFmtId="0" fontId="5" fillId="32" borderId="31" xfId="0" applyNumberFormat="1" applyFont="1" applyFill="1" applyBorder="1" applyAlignment="1" applyProtection="1">
      <alignment horizontal="center"/>
      <protection/>
    </xf>
    <xf numFmtId="0" fontId="5" fillId="32" borderId="32" xfId="0" applyNumberFormat="1" applyFont="1" applyFill="1" applyBorder="1" applyAlignment="1" applyProtection="1">
      <alignment horizontal="center"/>
      <protection/>
    </xf>
    <xf numFmtId="0" fontId="5" fillId="32" borderId="33" xfId="0" applyNumberFormat="1" applyFont="1" applyFill="1" applyBorder="1" applyAlignment="1" applyProtection="1">
      <alignment horizontal="center"/>
      <protection/>
    </xf>
    <xf numFmtId="0" fontId="5" fillId="32" borderId="26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NumberFormat="1" applyFont="1" applyFill="1" applyBorder="1" applyAlignment="1" applyProtection="1">
      <alignment horizontal="left"/>
      <protection/>
    </xf>
    <xf numFmtId="0" fontId="4" fillId="32" borderId="16" xfId="0" applyFont="1" applyFill="1" applyBorder="1" applyAlignment="1" applyProtection="1">
      <alignment horizontal="center" wrapText="1"/>
      <protection/>
    </xf>
    <xf numFmtId="0" fontId="4" fillId="32" borderId="21" xfId="0" applyFont="1" applyFill="1" applyBorder="1" applyAlignment="1" applyProtection="1">
      <alignment horizontal="center" wrapText="1"/>
      <protection/>
    </xf>
    <xf numFmtId="0" fontId="4" fillId="32" borderId="26" xfId="0" applyFont="1" applyFill="1" applyBorder="1" applyAlignment="1" applyProtection="1">
      <alignment horizontal="center" wrapText="1"/>
      <protection/>
    </xf>
    <xf numFmtId="0" fontId="19" fillId="32" borderId="0" xfId="0" applyFont="1" applyFill="1" applyBorder="1" applyAlignment="1" applyProtection="1">
      <alignment horizontal="center"/>
      <protection/>
    </xf>
    <xf numFmtId="0" fontId="19" fillId="32" borderId="23" xfId="0" applyNumberFormat="1" applyFont="1" applyFill="1" applyBorder="1" applyAlignment="1" applyProtection="1">
      <alignment horizontal="left"/>
      <protection/>
    </xf>
    <xf numFmtId="0" fontId="19" fillId="32" borderId="23" xfId="0" applyNumberFormat="1" applyFont="1" applyFill="1" applyBorder="1" applyAlignment="1" applyProtection="1">
      <alignment horizont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 wrapText="1"/>
      <protection/>
    </xf>
    <xf numFmtId="0" fontId="6" fillId="32" borderId="35" xfId="0" applyFont="1" applyFill="1" applyBorder="1" applyAlignment="1" applyProtection="1">
      <alignment horizontal="center" vertical="center" wrapText="1"/>
      <protection/>
    </xf>
    <xf numFmtId="0" fontId="6" fillId="32" borderId="36" xfId="0" applyFont="1" applyFill="1" applyBorder="1" applyAlignment="1" applyProtection="1">
      <alignment horizontal="center" vertical="center" wrapText="1"/>
      <protection/>
    </xf>
    <xf numFmtId="0" fontId="6" fillId="32" borderId="37" xfId="0" applyFont="1" applyFill="1" applyBorder="1" applyAlignment="1" applyProtection="1">
      <alignment horizontal="center" vertical="center" wrapText="1"/>
      <protection/>
    </xf>
    <xf numFmtId="0" fontId="6" fillId="32" borderId="38" xfId="0" applyFont="1" applyFill="1" applyBorder="1" applyAlignment="1" applyProtection="1">
      <alignment horizontal="center" vertical="center" wrapText="1"/>
      <protection/>
    </xf>
    <xf numFmtId="0" fontId="6" fillId="32" borderId="39" xfId="0" applyFont="1" applyFill="1" applyBorder="1" applyAlignment="1" applyProtection="1">
      <alignment horizontal="center" vertical="center" wrapText="1"/>
      <protection/>
    </xf>
    <xf numFmtId="0" fontId="6" fillId="32" borderId="40" xfId="0" applyFont="1" applyFill="1" applyBorder="1" applyAlignment="1" applyProtection="1">
      <alignment horizontal="center" vertical="center" wrapText="1"/>
      <protection/>
    </xf>
    <xf numFmtId="0" fontId="6" fillId="32" borderId="41" xfId="0" applyFont="1" applyFill="1" applyBorder="1" applyAlignment="1" applyProtection="1">
      <alignment horizontal="center" vertical="center" wrapText="1"/>
      <protection/>
    </xf>
    <xf numFmtId="0" fontId="6" fillId="32" borderId="42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9" fontId="8" fillId="32" borderId="0" xfId="0" applyNumberFormat="1" applyFont="1" applyFill="1" applyBorder="1" applyAlignment="1" applyProtection="1">
      <alignment horizontal="center" vertical="center" textRotation="90"/>
      <protection/>
    </xf>
    <xf numFmtId="0" fontId="19" fillId="32" borderId="0" xfId="0" applyFont="1" applyFill="1" applyBorder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top" wrapText="1"/>
      <protection/>
    </xf>
    <xf numFmtId="0" fontId="11" fillId="32" borderId="0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29" fillId="32" borderId="0" xfId="0" applyNumberFormat="1" applyFont="1" applyFill="1" applyBorder="1" applyAlignment="1" applyProtection="1">
      <alignment horizontal="center" wrapText="1"/>
      <protection/>
    </xf>
    <xf numFmtId="0" fontId="11" fillId="32" borderId="0" xfId="0" applyNumberFormat="1" applyFont="1" applyFill="1" applyBorder="1" applyAlignment="1" applyProtection="1">
      <alignment horizontal="center" wrapText="1"/>
      <protection/>
    </xf>
    <xf numFmtId="0" fontId="14" fillId="32" borderId="0" xfId="0" applyNumberFormat="1" applyFont="1" applyFill="1" applyBorder="1" applyAlignment="1" applyProtection="1">
      <alignment horizontal="center" wrapText="1"/>
      <protection/>
    </xf>
    <xf numFmtId="0" fontId="30" fillId="32" borderId="0" xfId="0" applyNumberFormat="1" applyFont="1" applyFill="1" applyBorder="1" applyAlignment="1" applyProtection="1">
      <alignment horizontal="center" wrapText="1"/>
      <protection/>
    </xf>
    <xf numFmtId="0" fontId="11" fillId="32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/>
    </xf>
    <xf numFmtId="192" fontId="16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43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>
      <alignment/>
    </xf>
    <xf numFmtId="0" fontId="18" fillId="0" borderId="48" xfId="0" applyFont="1" applyFill="1" applyBorder="1" applyAlignment="1">
      <alignment horizontal="left" vertical="center" wrapText="1"/>
    </xf>
    <xf numFmtId="192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6" fillId="0" borderId="40" xfId="0" applyFont="1" applyFill="1" applyBorder="1" applyAlignment="1" applyProtection="1">
      <alignment horizontal="left"/>
      <protection/>
    </xf>
    <xf numFmtId="0" fontId="18" fillId="0" borderId="46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192" fontId="16" fillId="0" borderId="47" xfId="0" applyNumberFormat="1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5" xfId="0" applyFont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48" xfId="0" applyFont="1" applyBorder="1" applyAlignment="1">
      <alignment horizontal="left" vertical="center" wrapText="1"/>
    </xf>
    <xf numFmtId="0" fontId="18" fillId="0" borderId="20" xfId="0" applyFont="1" applyBorder="1" applyAlignment="1">
      <alignment/>
    </xf>
    <xf numFmtId="0" fontId="18" fillId="0" borderId="48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5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23" fillId="32" borderId="0" xfId="0" applyFont="1" applyFill="1" applyBorder="1" applyAlignment="1">
      <alignment wrapText="1"/>
    </xf>
    <xf numFmtId="0" fontId="8" fillId="32" borderId="0" xfId="0" applyFont="1" applyFill="1" applyBorder="1" applyAlignment="1" applyProtection="1">
      <alignment vertical="center" wrapText="1"/>
      <protection/>
    </xf>
    <xf numFmtId="49" fontId="27" fillId="32" borderId="48" xfId="0" applyNumberFormat="1" applyFont="1" applyFill="1" applyBorder="1" applyAlignment="1" applyProtection="1">
      <alignment/>
      <protection/>
    </xf>
    <xf numFmtId="49" fontId="27" fillId="32" borderId="0" xfId="0" applyNumberFormat="1" applyFont="1" applyFill="1" applyBorder="1" applyAlignment="1" applyProtection="1">
      <alignment/>
      <protection/>
    </xf>
    <xf numFmtId="49" fontId="27" fillId="32" borderId="0" xfId="0" applyNumberFormat="1" applyFont="1" applyFill="1" applyBorder="1" applyAlignment="1" applyProtection="1">
      <alignment vertical="center"/>
      <protection/>
    </xf>
    <xf numFmtId="0" fontId="27" fillId="32" borderId="0" xfId="0" applyFont="1" applyFill="1" applyBorder="1" applyAlignment="1" applyProtection="1">
      <alignment horizontal="center" vertical="center"/>
      <protection/>
    </xf>
    <xf numFmtId="0" fontId="27" fillId="32" borderId="51" xfId="0" applyFont="1" applyFill="1" applyBorder="1" applyAlignment="1" applyProtection="1">
      <alignment horizontal="center" wrapText="1"/>
      <protection/>
    </xf>
    <xf numFmtId="0" fontId="27" fillId="32" borderId="51" xfId="0" applyFont="1" applyFill="1" applyBorder="1" applyAlignment="1" applyProtection="1">
      <alignment horizontal="center" vertical="center" wrapText="1"/>
      <protection/>
    </xf>
    <xf numFmtId="0" fontId="27" fillId="32" borderId="52" xfId="0" applyFont="1" applyFill="1" applyBorder="1" applyAlignment="1" applyProtection="1">
      <alignment horizontal="center" wrapText="1"/>
      <protection/>
    </xf>
    <xf numFmtId="0" fontId="27" fillId="32" borderId="53" xfId="0" applyFont="1" applyFill="1" applyBorder="1" applyAlignment="1" applyProtection="1">
      <alignment horizontal="center" wrapText="1"/>
      <protection/>
    </xf>
    <xf numFmtId="0" fontId="27" fillId="32" borderId="0" xfId="0" applyFont="1" applyFill="1" applyBorder="1" applyAlignment="1" applyProtection="1">
      <alignment/>
      <protection/>
    </xf>
    <xf numFmtId="0" fontId="27" fillId="32" borderId="52" xfId="0" applyFont="1" applyFill="1" applyBorder="1" applyAlignment="1" applyProtection="1">
      <alignment horizontal="center" vertical="center" wrapText="1"/>
      <protection/>
    </xf>
    <xf numFmtId="0" fontId="27" fillId="32" borderId="21" xfId="0" applyNumberFormat="1" applyFont="1" applyFill="1" applyBorder="1" applyAlignment="1" applyProtection="1">
      <alignment horizontal="center" vertical="center"/>
      <protection/>
    </xf>
    <xf numFmtId="0" fontId="27" fillId="32" borderId="54" xfId="0" applyNumberFormat="1" applyFont="1" applyFill="1" applyBorder="1" applyAlignment="1" applyProtection="1">
      <alignment horizontal="center" vertical="center"/>
      <protection/>
    </xf>
    <xf numFmtId="0" fontId="27" fillId="32" borderId="50" xfId="0" applyNumberFormat="1" applyFont="1" applyFill="1" applyBorder="1" applyAlignment="1" applyProtection="1">
      <alignment horizontal="center" vertical="center"/>
      <protection/>
    </xf>
    <xf numFmtId="0" fontId="27" fillId="32" borderId="55" xfId="0" applyNumberFormat="1" applyFont="1" applyFill="1" applyBorder="1" applyAlignment="1" applyProtection="1">
      <alignment horizontal="center" vertical="center"/>
      <protection/>
    </xf>
    <xf numFmtId="0" fontId="27" fillId="32" borderId="56" xfId="0" applyFont="1" applyFill="1" applyBorder="1" applyAlignment="1" applyProtection="1">
      <alignment horizontal="center" wrapText="1"/>
      <protection/>
    </xf>
    <xf numFmtId="0" fontId="27" fillId="32" borderId="57" xfId="0" applyFont="1" applyFill="1" applyBorder="1" applyAlignment="1" applyProtection="1">
      <alignment horizontal="center" wrapText="1"/>
      <protection/>
    </xf>
    <xf numFmtId="0" fontId="27" fillId="32" borderId="58" xfId="0" applyFont="1" applyFill="1" applyBorder="1" applyAlignment="1" applyProtection="1">
      <alignment horizontal="center" wrapText="1"/>
      <protection/>
    </xf>
    <xf numFmtId="0" fontId="27" fillId="32" borderId="0" xfId="0" applyFont="1" applyFill="1" applyBorder="1" applyAlignment="1" applyProtection="1">
      <alignment vertical="top" textRotation="90"/>
      <protection/>
    </xf>
    <xf numFmtId="0" fontId="27" fillId="32" borderId="24" xfId="0" applyFont="1" applyFill="1" applyBorder="1" applyAlignment="1" applyProtection="1">
      <alignment horizontal="center" wrapText="1"/>
      <protection/>
    </xf>
    <xf numFmtId="0" fontId="27" fillId="32" borderId="0" xfId="0" applyFont="1" applyFill="1" applyBorder="1" applyAlignment="1" applyProtection="1">
      <alignment textRotation="90"/>
      <protection/>
    </xf>
    <xf numFmtId="0" fontId="27" fillId="32" borderId="0" xfId="0" applyNumberFormat="1" applyFont="1" applyFill="1" applyBorder="1" applyAlignment="1" applyProtection="1">
      <alignment horizontal="center" vertical="center"/>
      <protection/>
    </xf>
    <xf numFmtId="0" fontId="17" fillId="32" borderId="59" xfId="0" applyFont="1" applyFill="1" applyBorder="1" applyAlignment="1" applyProtection="1">
      <alignment horizontal="center" vertical="center"/>
      <protection/>
    </xf>
    <xf numFmtId="0" fontId="35" fillId="32" borderId="60" xfId="0" applyNumberFormat="1" applyFont="1" applyFill="1" applyBorder="1" applyAlignment="1" applyProtection="1">
      <alignment vertical="center"/>
      <protection/>
    </xf>
    <xf numFmtId="0" fontId="27" fillId="32" borderId="25" xfId="0" applyNumberFormat="1" applyFont="1" applyFill="1" applyBorder="1" applyAlignment="1" applyProtection="1">
      <alignment vertical="center"/>
      <protection/>
    </xf>
    <xf numFmtId="0" fontId="27" fillId="32" borderId="55" xfId="0" applyNumberFormat="1" applyFont="1" applyFill="1" applyBorder="1" applyAlignment="1" applyProtection="1">
      <alignment vertical="center"/>
      <protection/>
    </xf>
    <xf numFmtId="0" fontId="27" fillId="32" borderId="45" xfId="0" applyNumberFormat="1" applyFont="1" applyFill="1" applyBorder="1" applyAlignment="1" applyProtection="1">
      <alignment vertical="center"/>
      <protection/>
    </xf>
    <xf numFmtId="0" fontId="36" fillId="32" borderId="0" xfId="0" applyFont="1" applyFill="1" applyBorder="1" applyAlignment="1" applyProtection="1">
      <alignment/>
      <protection/>
    </xf>
    <xf numFmtId="0" fontId="37" fillId="32" borderId="0" xfId="0" applyFont="1" applyFill="1" applyBorder="1" applyAlignment="1" applyProtection="1">
      <alignment/>
      <protection/>
    </xf>
    <xf numFmtId="49" fontId="28" fillId="0" borderId="48" xfId="0" applyNumberFormat="1" applyFont="1" applyFill="1" applyBorder="1" applyAlignment="1" applyProtection="1">
      <alignment horizontal="left" vertical="justify"/>
      <protection/>
    </xf>
    <xf numFmtId="0" fontId="39" fillId="0" borderId="48" xfId="0" applyFont="1" applyFill="1" applyBorder="1" applyAlignment="1" applyProtection="1">
      <alignment vertical="justify"/>
      <protection/>
    </xf>
    <xf numFmtId="0" fontId="40" fillId="0" borderId="48" xfId="0" applyFont="1" applyFill="1" applyBorder="1" applyAlignment="1" applyProtection="1">
      <alignment/>
      <protection/>
    </xf>
    <xf numFmtId="0" fontId="40" fillId="0" borderId="48" xfId="0" applyFont="1" applyFill="1" applyBorder="1" applyAlignment="1" applyProtection="1">
      <alignment vertical="justify"/>
      <protection/>
    </xf>
    <xf numFmtId="0" fontId="40" fillId="0" borderId="48" xfId="0" applyFont="1" applyFill="1" applyBorder="1" applyAlignment="1" applyProtection="1">
      <alignment horizontal="right"/>
      <protection/>
    </xf>
    <xf numFmtId="0" fontId="31" fillId="0" borderId="48" xfId="0" applyFont="1" applyBorder="1" applyAlignment="1">
      <alignment/>
    </xf>
    <xf numFmtId="49" fontId="38" fillId="32" borderId="0" xfId="0" applyNumberFormat="1" applyFont="1" applyFill="1" applyBorder="1" applyAlignment="1" applyProtection="1">
      <alignment horizontal="right" vertical="justify"/>
      <protection/>
    </xf>
    <xf numFmtId="0" fontId="40" fillId="32" borderId="0" xfId="0" applyFont="1" applyFill="1" applyBorder="1" applyAlignment="1" applyProtection="1">
      <alignment vertical="top"/>
      <protection/>
    </xf>
    <xf numFmtId="0" fontId="40" fillId="32" borderId="40" xfId="0" applyFont="1" applyFill="1" applyBorder="1" applyAlignment="1" applyProtection="1">
      <alignment vertical="top"/>
      <protection/>
    </xf>
    <xf numFmtId="49" fontId="38" fillId="32" borderId="0" xfId="0" applyNumberFormat="1" applyFont="1" applyFill="1" applyBorder="1" applyAlignment="1" applyProtection="1">
      <alignment horizontal="left" vertical="justify"/>
      <protection/>
    </xf>
    <xf numFmtId="49" fontId="28" fillId="32" borderId="0" xfId="0" applyNumberFormat="1" applyFont="1" applyFill="1" applyBorder="1" applyAlignment="1" applyProtection="1">
      <alignment horizontal="left" vertical="justify"/>
      <protection/>
    </xf>
    <xf numFmtId="0" fontId="40" fillId="32" borderId="0" xfId="0" applyFont="1" applyFill="1" applyBorder="1" applyAlignment="1" applyProtection="1">
      <alignment horizontal="center"/>
      <protection/>
    </xf>
    <xf numFmtId="0" fontId="40" fillId="32" borderId="0" xfId="0" applyFont="1" applyFill="1" applyBorder="1" applyAlignment="1" applyProtection="1">
      <alignment/>
      <protection/>
    </xf>
    <xf numFmtId="0" fontId="28" fillId="32" borderId="0" xfId="0" applyFont="1" applyFill="1" applyBorder="1" applyAlignment="1" applyProtection="1">
      <alignment vertical="top"/>
      <protection/>
    </xf>
    <xf numFmtId="0" fontId="41" fillId="32" borderId="0" xfId="0" applyFont="1" applyFill="1" applyBorder="1" applyAlignment="1" applyProtection="1">
      <alignment/>
      <protection/>
    </xf>
    <xf numFmtId="0" fontId="28" fillId="32" borderId="0" xfId="0" applyFont="1" applyFill="1" applyBorder="1" applyAlignment="1" applyProtection="1">
      <alignment vertical="center"/>
      <protection/>
    </xf>
    <xf numFmtId="0" fontId="39" fillId="32" borderId="0" xfId="0" applyFont="1" applyFill="1" applyBorder="1" applyAlignment="1">
      <alignment horizontal="center"/>
    </xf>
    <xf numFmtId="0" fontId="28" fillId="32" borderId="0" xfId="0" applyNumberFormat="1" applyFont="1" applyFill="1" applyBorder="1" applyAlignment="1" applyProtection="1">
      <alignment horizontal="left" vertical="justify"/>
      <protection/>
    </xf>
    <xf numFmtId="0" fontId="28" fillId="32" borderId="0" xfId="0" applyFont="1" applyFill="1" applyBorder="1" applyAlignment="1" applyProtection="1">
      <alignment horizontal="right"/>
      <protection/>
    </xf>
    <xf numFmtId="0" fontId="40" fillId="0" borderId="48" xfId="0" applyFont="1" applyFill="1" applyBorder="1" applyAlignment="1" applyProtection="1">
      <alignment/>
      <protection/>
    </xf>
    <xf numFmtId="0" fontId="40" fillId="32" borderId="48" xfId="0" applyFont="1" applyFill="1" applyBorder="1" applyAlignment="1" applyProtection="1">
      <alignment/>
      <protection/>
    </xf>
    <xf numFmtId="49" fontId="40" fillId="32" borderId="0" xfId="0" applyNumberFormat="1" applyFont="1" applyFill="1" applyBorder="1" applyAlignment="1" applyProtection="1">
      <alignment horizontal="left" vertical="justify"/>
      <protection/>
    </xf>
    <xf numFmtId="49" fontId="28" fillId="32" borderId="0" xfId="0" applyNumberFormat="1" applyFont="1" applyFill="1" applyBorder="1" applyAlignment="1" applyProtection="1">
      <alignment horizontal="left" vertical="justify"/>
      <protection/>
    </xf>
    <xf numFmtId="49" fontId="28" fillId="32" borderId="0" xfId="0" applyNumberFormat="1" applyFont="1" applyFill="1" applyBorder="1" applyAlignment="1" applyProtection="1">
      <alignment horizontal="center" vertical="justify" wrapText="1"/>
      <protection/>
    </xf>
    <xf numFmtId="49" fontId="40" fillId="32" borderId="0" xfId="0" applyNumberFormat="1" applyFont="1" applyFill="1" applyBorder="1" applyAlignment="1" applyProtection="1">
      <alignment horizontal="center" vertical="justify" wrapText="1"/>
      <protection/>
    </xf>
    <xf numFmtId="0" fontId="7" fillId="0" borderId="55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/>
      <protection/>
    </xf>
    <xf numFmtId="49" fontId="5" fillId="32" borderId="61" xfId="0" applyNumberFormat="1" applyFont="1" applyFill="1" applyBorder="1" applyAlignment="1" applyProtection="1">
      <alignment horizontal="center" vertical="center"/>
      <protection/>
    </xf>
    <xf numFmtId="49" fontId="5" fillId="32" borderId="62" xfId="0" applyNumberFormat="1" applyFont="1" applyFill="1" applyBorder="1" applyAlignment="1" applyProtection="1">
      <alignment horizontal="center" vertical="center"/>
      <protection/>
    </xf>
    <xf numFmtId="0" fontId="27" fillId="32" borderId="11" xfId="0" applyNumberFormat="1" applyFont="1" applyFill="1" applyBorder="1" applyAlignment="1" applyProtection="1">
      <alignment horizontal="center" vertical="center"/>
      <protection/>
    </xf>
    <xf numFmtId="0" fontId="27" fillId="32" borderId="62" xfId="0" applyNumberFormat="1" applyFont="1" applyFill="1" applyBorder="1" applyAlignment="1" applyProtection="1">
      <alignment horizontal="center" vertical="center"/>
      <protection/>
    </xf>
    <xf numFmtId="0" fontId="27" fillId="32" borderId="22" xfId="0" applyNumberFormat="1" applyFont="1" applyFill="1" applyBorder="1" applyAlignment="1" applyProtection="1">
      <alignment horizontal="center" vertical="center"/>
      <protection/>
    </xf>
    <xf numFmtId="0" fontId="27" fillId="32" borderId="25" xfId="0" applyNumberFormat="1" applyFont="1" applyFill="1" applyBorder="1" applyAlignment="1" applyProtection="1">
      <alignment horizontal="center" vertical="center"/>
      <protection/>
    </xf>
    <xf numFmtId="0" fontId="27" fillId="32" borderId="26" xfId="0" applyNumberFormat="1" applyFont="1" applyFill="1" applyBorder="1" applyAlignment="1" applyProtection="1">
      <alignment horizontal="center" vertical="center"/>
      <protection/>
    </xf>
    <xf numFmtId="0" fontId="27" fillId="32" borderId="33" xfId="0" applyNumberFormat="1" applyFont="1" applyFill="1" applyBorder="1" applyAlignment="1" applyProtection="1">
      <alignment horizontal="center" vertical="center"/>
      <protection/>
    </xf>
    <xf numFmtId="0" fontId="40" fillId="0" borderId="48" xfId="0" applyFont="1" applyFill="1" applyBorder="1" applyAlignment="1" applyProtection="1">
      <alignment vertical="justify"/>
      <protection/>
    </xf>
    <xf numFmtId="0" fontId="31" fillId="0" borderId="48" xfId="0" applyFont="1" applyBorder="1" applyAlignment="1">
      <alignment/>
    </xf>
    <xf numFmtId="0" fontId="27" fillId="32" borderId="21" xfId="0" applyNumberFormat="1" applyFont="1" applyFill="1" applyBorder="1" applyAlignment="1" applyProtection="1">
      <alignment horizontal="center" vertical="center"/>
      <protection/>
    </xf>
    <xf numFmtId="0" fontId="27" fillId="32" borderId="50" xfId="0" applyNumberFormat="1" applyFont="1" applyFill="1" applyBorder="1" applyAlignment="1" applyProtection="1">
      <alignment horizontal="center" vertical="center"/>
      <protection/>
    </xf>
    <xf numFmtId="0" fontId="27" fillId="32" borderId="24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left"/>
      <protection/>
    </xf>
    <xf numFmtId="49" fontId="40" fillId="32" borderId="40" xfId="0" applyNumberFormat="1" applyFont="1" applyFill="1" applyBorder="1" applyAlignment="1" applyProtection="1">
      <alignment horizontal="right" vertical="justify"/>
      <protection/>
    </xf>
    <xf numFmtId="49" fontId="28" fillId="32" borderId="0" xfId="0" applyNumberFormat="1" applyFont="1" applyFill="1" applyBorder="1" applyAlignment="1" applyProtection="1">
      <alignment horizontal="left" vertical="justify"/>
      <protection/>
    </xf>
    <xf numFmtId="0" fontId="27" fillId="32" borderId="21" xfId="0" applyFont="1" applyFill="1" applyBorder="1" applyAlignment="1" applyProtection="1">
      <alignment horizontal="left" vertical="center" wrapText="1"/>
      <protection/>
    </xf>
    <xf numFmtId="0" fontId="27" fillId="32" borderId="55" xfId="0" applyFont="1" applyFill="1" applyBorder="1" applyAlignment="1" applyProtection="1">
      <alignment horizontal="left" vertical="center" wrapText="1"/>
      <protection/>
    </xf>
    <xf numFmtId="0" fontId="27" fillId="32" borderId="54" xfId="0" applyFont="1" applyFill="1" applyBorder="1" applyAlignment="1" applyProtection="1">
      <alignment horizontal="left" vertical="center" wrapText="1"/>
      <protection/>
    </xf>
    <xf numFmtId="0" fontId="27" fillId="32" borderId="60" xfId="0" applyFont="1" applyFill="1" applyBorder="1" applyAlignment="1" applyProtection="1">
      <alignment horizontal="right" vertical="center" wrapText="1"/>
      <protection/>
    </xf>
    <xf numFmtId="0" fontId="27" fillId="32" borderId="63" xfId="0" applyFont="1" applyFill="1" applyBorder="1" applyAlignment="1" applyProtection="1">
      <alignment horizontal="right" vertical="center" wrapText="1"/>
      <protection/>
    </xf>
    <xf numFmtId="0" fontId="27" fillId="32" borderId="64" xfId="0" applyFont="1" applyFill="1" applyBorder="1" applyAlignment="1" applyProtection="1">
      <alignment horizontal="right" vertical="center" wrapText="1"/>
      <protection/>
    </xf>
    <xf numFmtId="0" fontId="27" fillId="32" borderId="65" xfId="0" applyFont="1" applyFill="1" applyBorder="1" applyAlignment="1" applyProtection="1">
      <alignment horizontal="right" vertical="center" wrapText="1"/>
      <protection/>
    </xf>
    <xf numFmtId="0" fontId="27" fillId="32" borderId="0" xfId="0" applyFont="1" applyFill="1" applyBorder="1" applyAlignment="1" applyProtection="1">
      <alignment horizontal="right" vertical="center" wrapText="1"/>
      <protection/>
    </xf>
    <xf numFmtId="0" fontId="27" fillId="32" borderId="10" xfId="0" applyFont="1" applyFill="1" applyBorder="1" applyAlignment="1" applyProtection="1">
      <alignment horizontal="right" vertical="center" wrapText="1"/>
      <protection/>
    </xf>
    <xf numFmtId="0" fontId="5" fillId="32" borderId="60" xfId="0" applyNumberFormat="1" applyFont="1" applyFill="1" applyBorder="1" applyAlignment="1" applyProtection="1">
      <alignment horizontal="center" vertical="center"/>
      <protection/>
    </xf>
    <xf numFmtId="0" fontId="15" fillId="0" borderId="64" xfId="0" applyFont="1" applyBorder="1" applyAlignment="1">
      <alignment horizontal="center"/>
    </xf>
    <xf numFmtId="0" fontId="5" fillId="32" borderId="60" xfId="0" applyFont="1" applyFill="1" applyBorder="1" applyAlignment="1" applyProtection="1">
      <alignment horizontal="center" vertical="center"/>
      <protection/>
    </xf>
    <xf numFmtId="0" fontId="5" fillId="32" borderId="64" xfId="0" applyFont="1" applyFill="1" applyBorder="1" applyAlignment="1" applyProtection="1">
      <alignment horizontal="center" vertical="center"/>
      <protection/>
    </xf>
    <xf numFmtId="0" fontId="5" fillId="32" borderId="63" xfId="0" applyFont="1" applyFill="1" applyBorder="1" applyAlignment="1" applyProtection="1">
      <alignment horizontal="center"/>
      <protection/>
    </xf>
    <xf numFmtId="0" fontId="5" fillId="32" borderId="64" xfId="0" applyFont="1" applyFill="1" applyBorder="1" applyAlignment="1" applyProtection="1">
      <alignment horizontal="center"/>
      <protection/>
    </xf>
    <xf numFmtId="49" fontId="5" fillId="32" borderId="66" xfId="0" applyNumberFormat="1" applyFont="1" applyFill="1" applyBorder="1" applyAlignment="1" applyProtection="1">
      <alignment horizontal="center" vertical="center" wrapText="1"/>
      <protection/>
    </xf>
    <xf numFmtId="49" fontId="5" fillId="32" borderId="67" xfId="0" applyNumberFormat="1" applyFont="1" applyFill="1" applyBorder="1" applyAlignment="1" applyProtection="1">
      <alignment horizontal="center" vertical="center" wrapText="1"/>
      <protection/>
    </xf>
    <xf numFmtId="49" fontId="5" fillId="32" borderId="68" xfId="0" applyNumberFormat="1" applyFont="1" applyFill="1" applyBorder="1" applyAlignment="1" applyProtection="1">
      <alignment horizontal="center" vertical="center" wrapText="1"/>
      <protection/>
    </xf>
    <xf numFmtId="49" fontId="5" fillId="32" borderId="69" xfId="0" applyNumberFormat="1" applyFont="1" applyFill="1" applyBorder="1" applyAlignment="1" applyProtection="1">
      <alignment horizontal="center" vertical="center" wrapText="1"/>
      <protection/>
    </xf>
    <xf numFmtId="49" fontId="5" fillId="32" borderId="70" xfId="0" applyNumberFormat="1" applyFont="1" applyFill="1" applyBorder="1" applyAlignment="1" applyProtection="1">
      <alignment horizontal="center" vertical="center" wrapText="1"/>
      <protection/>
    </xf>
    <xf numFmtId="49" fontId="5" fillId="32" borderId="71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61" xfId="0" applyFont="1" applyFill="1" applyBorder="1" applyAlignment="1" applyProtection="1">
      <alignment horizontal="center" vertical="center"/>
      <protection/>
    </xf>
    <xf numFmtId="0" fontId="5" fillId="32" borderId="62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61" xfId="0" applyFont="1" applyFill="1" applyBorder="1" applyAlignment="1" applyProtection="1">
      <alignment horizontal="center" vertical="center" wrapText="1"/>
      <protection/>
    </xf>
    <xf numFmtId="0" fontId="5" fillId="32" borderId="62" xfId="0" applyFont="1" applyFill="1" applyBorder="1" applyAlignment="1" applyProtection="1">
      <alignment horizontal="center" vertical="center" wrapText="1"/>
      <protection/>
    </xf>
    <xf numFmtId="0" fontId="27" fillId="32" borderId="55" xfId="0" applyNumberFormat="1" applyFont="1" applyFill="1" applyBorder="1" applyAlignment="1" applyProtection="1">
      <alignment horizontal="center" vertical="center"/>
      <protection/>
    </xf>
    <xf numFmtId="0" fontId="27" fillId="32" borderId="54" xfId="0" applyNumberFormat="1" applyFont="1" applyFill="1" applyBorder="1" applyAlignment="1" applyProtection="1">
      <alignment horizontal="center" vertical="center"/>
      <protection/>
    </xf>
    <xf numFmtId="0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61" xfId="0" applyNumberFormat="1" applyFont="1" applyFill="1" applyBorder="1" applyAlignment="1" applyProtection="1">
      <alignment horizontal="center" vertical="center"/>
      <protection/>
    </xf>
    <xf numFmtId="0" fontId="5" fillId="32" borderId="62" xfId="0" applyNumberFormat="1" applyFont="1" applyFill="1" applyBorder="1" applyAlignment="1" applyProtection="1">
      <alignment horizontal="center" vertical="center"/>
      <protection/>
    </xf>
    <xf numFmtId="0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61" xfId="0" applyNumberFormat="1" applyFont="1" applyFill="1" applyBorder="1" applyAlignment="1" applyProtection="1">
      <alignment horizontal="center" vertical="center"/>
      <protection/>
    </xf>
    <xf numFmtId="0" fontId="5" fillId="32" borderId="62" xfId="0" applyNumberFormat="1" applyFont="1" applyFill="1" applyBorder="1" applyAlignment="1" applyProtection="1">
      <alignment horizontal="center" vertical="center"/>
      <protection/>
    </xf>
    <xf numFmtId="0" fontId="5" fillId="32" borderId="66" xfId="0" applyFont="1" applyFill="1" applyBorder="1" applyAlignment="1" applyProtection="1">
      <alignment horizontal="center" vertical="center" wrapText="1"/>
      <protection/>
    </xf>
    <xf numFmtId="0" fontId="5" fillId="32" borderId="67" xfId="0" applyFont="1" applyFill="1" applyBorder="1" applyAlignment="1" applyProtection="1">
      <alignment horizontal="center" vertical="center"/>
      <protection/>
    </xf>
    <xf numFmtId="0" fontId="5" fillId="32" borderId="68" xfId="0" applyFont="1" applyFill="1" applyBorder="1" applyAlignment="1" applyProtection="1">
      <alignment horizontal="center" vertical="center"/>
      <protection/>
    </xf>
    <xf numFmtId="0" fontId="5" fillId="32" borderId="69" xfId="0" applyFont="1" applyFill="1" applyBorder="1" applyAlignment="1" applyProtection="1">
      <alignment horizontal="center" vertical="center"/>
      <protection/>
    </xf>
    <xf numFmtId="0" fontId="5" fillId="32" borderId="70" xfId="0" applyFont="1" applyFill="1" applyBorder="1" applyAlignment="1" applyProtection="1">
      <alignment horizontal="center" vertical="center"/>
      <protection/>
    </xf>
    <xf numFmtId="0" fontId="5" fillId="32" borderId="71" xfId="0" applyFont="1" applyFill="1" applyBorder="1" applyAlignment="1" applyProtection="1">
      <alignment horizontal="center" vertical="center"/>
      <protection/>
    </xf>
    <xf numFmtId="0" fontId="6" fillId="32" borderId="72" xfId="0" applyFont="1" applyFill="1" applyBorder="1" applyAlignment="1" applyProtection="1">
      <alignment horizontal="center" vertical="top" wrapText="1"/>
      <protection/>
    </xf>
    <xf numFmtId="0" fontId="6" fillId="32" borderId="68" xfId="0" applyFont="1" applyFill="1" applyBorder="1" applyAlignment="1" applyProtection="1">
      <alignment horizontal="center" vertical="top" wrapText="1"/>
      <protection/>
    </xf>
    <xf numFmtId="0" fontId="6" fillId="32" borderId="73" xfId="0" applyFont="1" applyFill="1" applyBorder="1" applyAlignment="1" applyProtection="1">
      <alignment horizontal="center" vertical="top" wrapText="1"/>
      <protection/>
    </xf>
    <xf numFmtId="0" fontId="6" fillId="32" borderId="71" xfId="0" applyFont="1" applyFill="1" applyBorder="1" applyAlignment="1" applyProtection="1">
      <alignment horizontal="center" vertical="top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0" fontId="5" fillId="32" borderId="68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5" fillId="32" borderId="70" xfId="0" applyFont="1" applyFill="1" applyBorder="1" applyAlignment="1" applyProtection="1">
      <alignment horizontal="center" vertical="center" wrapText="1"/>
      <protection/>
    </xf>
    <xf numFmtId="0" fontId="5" fillId="32" borderId="71" xfId="0" applyFont="1" applyFill="1" applyBorder="1" applyAlignment="1" applyProtection="1">
      <alignment horizontal="center" vertical="center" wrapText="1"/>
      <protection/>
    </xf>
    <xf numFmtId="0" fontId="6" fillId="32" borderId="43" xfId="0" applyFont="1" applyFill="1" applyBorder="1" applyAlignment="1" applyProtection="1">
      <alignment horizontal="center" vertical="center" wrapText="1"/>
      <protection/>
    </xf>
    <xf numFmtId="0" fontId="6" fillId="32" borderId="44" xfId="0" applyFont="1" applyFill="1" applyBorder="1" applyAlignment="1" applyProtection="1">
      <alignment horizontal="center" vertical="center" wrapText="1"/>
      <protection/>
    </xf>
    <xf numFmtId="0" fontId="6" fillId="32" borderId="73" xfId="0" applyFont="1" applyFill="1" applyBorder="1" applyAlignment="1" applyProtection="1">
      <alignment horizontal="center" vertical="center" wrapText="1"/>
      <protection/>
    </xf>
    <xf numFmtId="0" fontId="6" fillId="32" borderId="74" xfId="0" applyFont="1" applyFill="1" applyBorder="1" applyAlignment="1" applyProtection="1">
      <alignment horizontal="center" vertical="center" wrapText="1"/>
      <protection/>
    </xf>
    <xf numFmtId="0" fontId="6" fillId="32" borderId="43" xfId="0" applyFont="1" applyFill="1" applyBorder="1" applyAlignment="1" applyProtection="1">
      <alignment horizontal="left" vertical="center" wrapText="1"/>
      <protection/>
    </xf>
    <xf numFmtId="0" fontId="6" fillId="32" borderId="44" xfId="0" applyFont="1" applyFill="1" applyBorder="1" applyAlignment="1" applyProtection="1">
      <alignment horizontal="left" vertical="center" wrapText="1"/>
      <protection/>
    </xf>
    <xf numFmtId="0" fontId="6" fillId="32" borderId="73" xfId="0" applyFont="1" applyFill="1" applyBorder="1" applyAlignment="1" applyProtection="1">
      <alignment horizontal="left" vertical="center" wrapText="1"/>
      <protection/>
    </xf>
    <xf numFmtId="0" fontId="6" fillId="32" borderId="74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61" xfId="0" applyNumberFormat="1" applyFont="1" applyFill="1" applyBorder="1" applyAlignment="1" applyProtection="1">
      <alignment horizontal="center" vertical="center" wrapText="1"/>
      <protection/>
    </xf>
    <xf numFmtId="49" fontId="5" fillId="32" borderId="62" xfId="0" applyNumberFormat="1" applyFont="1" applyFill="1" applyBorder="1" applyAlignment="1" applyProtection="1">
      <alignment horizontal="center" vertical="center" wrapText="1"/>
      <protection/>
    </xf>
    <xf numFmtId="0" fontId="5" fillId="32" borderId="60" xfId="0" applyFont="1" applyFill="1" applyBorder="1" applyAlignment="1" applyProtection="1">
      <alignment horizontal="left"/>
      <protection/>
    </xf>
    <xf numFmtId="0" fontId="5" fillId="32" borderId="63" xfId="0" applyFont="1" applyFill="1" applyBorder="1" applyAlignment="1" applyProtection="1">
      <alignment horizontal="left"/>
      <protection/>
    </xf>
    <xf numFmtId="0" fontId="5" fillId="32" borderId="64" xfId="0" applyFont="1" applyFill="1" applyBorder="1" applyAlignment="1" applyProtection="1">
      <alignment horizontal="left"/>
      <protection/>
    </xf>
    <xf numFmtId="0" fontId="27" fillId="32" borderId="32" xfId="0" applyNumberFormat="1" applyFont="1" applyFill="1" applyBorder="1" applyAlignment="1" applyProtection="1">
      <alignment horizontal="center" vertical="center"/>
      <protection/>
    </xf>
    <xf numFmtId="0" fontId="27" fillId="32" borderId="75" xfId="0" applyNumberFormat="1" applyFont="1" applyFill="1" applyBorder="1" applyAlignment="1" applyProtection="1">
      <alignment horizontal="center" vertical="center"/>
      <protection/>
    </xf>
    <xf numFmtId="0" fontId="27" fillId="32" borderId="61" xfId="0" applyNumberFormat="1" applyFont="1" applyFill="1" applyBorder="1" applyAlignment="1" applyProtection="1">
      <alignment horizontal="center" vertical="center"/>
      <protection/>
    </xf>
    <xf numFmtId="0" fontId="27" fillId="32" borderId="76" xfId="0" applyNumberFormat="1" applyFont="1" applyFill="1" applyBorder="1" applyAlignment="1" applyProtection="1">
      <alignment horizontal="center" vertical="center"/>
      <protection/>
    </xf>
    <xf numFmtId="0" fontId="27" fillId="32" borderId="60" xfId="0" applyFont="1" applyFill="1" applyBorder="1" applyAlignment="1" applyProtection="1">
      <alignment horizontal="center" wrapText="1"/>
      <protection/>
    </xf>
    <xf numFmtId="0" fontId="27" fillId="32" borderId="63" xfId="0" applyFont="1" applyFill="1" applyBorder="1" applyAlignment="1" applyProtection="1">
      <alignment horizontal="center" wrapText="1"/>
      <protection/>
    </xf>
    <xf numFmtId="0" fontId="27" fillId="32" borderId="70" xfId="0" applyFont="1" applyFill="1" applyBorder="1" applyAlignment="1" applyProtection="1">
      <alignment horizontal="center" wrapText="1"/>
      <protection/>
    </xf>
    <xf numFmtId="0" fontId="27" fillId="32" borderId="71" xfId="0" applyFont="1" applyFill="1" applyBorder="1" applyAlignment="1" applyProtection="1">
      <alignment horizontal="center" wrapText="1"/>
      <protection/>
    </xf>
    <xf numFmtId="0" fontId="27" fillId="32" borderId="77" xfId="0" applyNumberFormat="1" applyFont="1" applyFill="1" applyBorder="1" applyAlignment="1" applyProtection="1">
      <alignment horizontal="center" vertical="center"/>
      <protection/>
    </xf>
    <xf numFmtId="0" fontId="27" fillId="32" borderId="15" xfId="0" applyNumberFormat="1" applyFont="1" applyFill="1" applyBorder="1" applyAlignment="1" applyProtection="1">
      <alignment horizontal="center" vertical="center"/>
      <protection/>
    </xf>
    <xf numFmtId="0" fontId="27" fillId="32" borderId="66" xfId="0" applyNumberFormat="1" applyFont="1" applyFill="1" applyBorder="1" applyAlignment="1" applyProtection="1">
      <alignment horizontal="center" vertical="center"/>
      <protection/>
    </xf>
    <xf numFmtId="0" fontId="27" fillId="32" borderId="68" xfId="0" applyNumberFormat="1" applyFont="1" applyFill="1" applyBorder="1" applyAlignment="1" applyProtection="1">
      <alignment horizontal="center" vertical="center"/>
      <protection/>
    </xf>
    <xf numFmtId="0" fontId="27" fillId="32" borderId="67" xfId="0" applyNumberFormat="1" applyFont="1" applyFill="1" applyBorder="1" applyAlignment="1" applyProtection="1">
      <alignment horizontal="center" vertical="center"/>
      <protection/>
    </xf>
    <xf numFmtId="0" fontId="27" fillId="32" borderId="43" xfId="0" applyNumberFormat="1" applyFont="1" applyFill="1" applyBorder="1" applyAlignment="1" applyProtection="1">
      <alignment horizontal="center" vertical="center"/>
      <protection/>
    </xf>
    <xf numFmtId="0" fontId="27" fillId="32" borderId="40" xfId="0" applyNumberFormat="1" applyFont="1" applyFill="1" applyBorder="1" applyAlignment="1" applyProtection="1">
      <alignment horizontal="center" vertical="center"/>
      <protection/>
    </xf>
    <xf numFmtId="0" fontId="27" fillId="32" borderId="39" xfId="0" applyNumberFormat="1" applyFont="1" applyFill="1" applyBorder="1" applyAlignment="1" applyProtection="1">
      <alignment horizontal="center" vertical="center"/>
      <protection/>
    </xf>
    <xf numFmtId="0" fontId="27" fillId="32" borderId="42" xfId="0" applyNumberFormat="1" applyFont="1" applyFill="1" applyBorder="1" applyAlignment="1" applyProtection="1">
      <alignment horizontal="center" vertical="center"/>
      <protection/>
    </xf>
    <xf numFmtId="0" fontId="27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27" fillId="32" borderId="66" xfId="0" applyFont="1" applyFill="1" applyBorder="1" applyAlignment="1" applyProtection="1">
      <alignment horizontal="left" vertical="top" wrapText="1"/>
      <protection/>
    </xf>
    <xf numFmtId="0" fontId="27" fillId="32" borderId="67" xfId="0" applyFont="1" applyFill="1" applyBorder="1" applyAlignment="1" applyProtection="1">
      <alignment horizontal="left" vertical="top" wrapText="1"/>
      <protection/>
    </xf>
    <xf numFmtId="0" fontId="27" fillId="32" borderId="60" xfId="0" applyFont="1" applyFill="1" applyBorder="1" applyAlignment="1" applyProtection="1">
      <alignment horizontal="center"/>
      <protection/>
    </xf>
    <xf numFmtId="0" fontId="27" fillId="32" borderId="64" xfId="0" applyFont="1" applyFill="1" applyBorder="1" applyAlignment="1" applyProtection="1">
      <alignment horizontal="center"/>
      <protection/>
    </xf>
    <xf numFmtId="0" fontId="27" fillId="32" borderId="26" xfId="0" applyFont="1" applyFill="1" applyBorder="1" applyAlignment="1" applyProtection="1">
      <alignment horizontal="left" vertical="center" wrapText="1"/>
      <protection/>
    </xf>
    <xf numFmtId="0" fontId="27" fillId="32" borderId="76" xfId="0" applyFont="1" applyFill="1" applyBorder="1" applyAlignment="1" applyProtection="1">
      <alignment horizontal="left" vertical="center" wrapText="1"/>
      <protection/>
    </xf>
    <xf numFmtId="0" fontId="27" fillId="32" borderId="75" xfId="0" applyFont="1" applyFill="1" applyBorder="1" applyAlignment="1" applyProtection="1">
      <alignment horizontal="left" vertical="center" wrapText="1"/>
      <protection/>
    </xf>
    <xf numFmtId="0" fontId="27" fillId="32" borderId="78" xfId="0" applyNumberFormat="1" applyFont="1" applyFill="1" applyBorder="1" applyAlignment="1" applyProtection="1">
      <alignment horizontal="center" vertical="center"/>
      <protection/>
    </xf>
    <xf numFmtId="0" fontId="27" fillId="32" borderId="79" xfId="0" applyNumberFormat="1" applyFont="1" applyFill="1" applyBorder="1" applyAlignment="1" applyProtection="1">
      <alignment horizontal="center" vertical="center"/>
      <protection/>
    </xf>
    <xf numFmtId="0" fontId="27" fillId="32" borderId="22" xfId="0" applyFont="1" applyFill="1" applyBorder="1" applyAlignment="1" applyProtection="1">
      <alignment horizontal="left" wrapText="1"/>
      <protection/>
    </xf>
    <xf numFmtId="0" fontId="27" fillId="32" borderId="23" xfId="0" applyFont="1" applyFill="1" applyBorder="1" applyAlignment="1" applyProtection="1">
      <alignment horizontal="left" wrapText="1"/>
      <protection/>
    </xf>
    <xf numFmtId="0" fontId="27" fillId="32" borderId="24" xfId="0" applyFont="1" applyFill="1" applyBorder="1" applyAlignment="1" applyProtection="1">
      <alignment horizontal="left" wrapText="1"/>
      <protection/>
    </xf>
    <xf numFmtId="49" fontId="27" fillId="32" borderId="21" xfId="0" applyNumberFormat="1" applyFont="1" applyFill="1" applyBorder="1" applyAlignment="1" applyProtection="1">
      <alignment horizontal="center" wrapText="1"/>
      <protection/>
    </xf>
    <xf numFmtId="49" fontId="27" fillId="32" borderId="55" xfId="0" applyNumberFormat="1" applyFont="1" applyFill="1" applyBorder="1" applyAlignment="1" applyProtection="1">
      <alignment horizontal="center" wrapText="1"/>
      <protection/>
    </xf>
    <xf numFmtId="49" fontId="27" fillId="32" borderId="54" xfId="0" applyNumberFormat="1" applyFont="1" applyFill="1" applyBorder="1" applyAlignment="1" applyProtection="1">
      <alignment horizontal="center" wrapText="1"/>
      <protection/>
    </xf>
    <xf numFmtId="49" fontId="27" fillId="32" borderId="16" xfId="0" applyNumberFormat="1" applyFont="1" applyFill="1" applyBorder="1" applyAlignment="1" applyProtection="1">
      <alignment horizontal="center" vertical="center" wrapText="1"/>
      <protection/>
    </xf>
    <xf numFmtId="49" fontId="27" fillId="32" borderId="48" xfId="0" applyNumberFormat="1" applyFont="1" applyFill="1" applyBorder="1" applyAlignment="1" applyProtection="1">
      <alignment horizontal="center" vertical="center" wrapText="1"/>
      <protection/>
    </xf>
    <xf numFmtId="49" fontId="27" fillId="32" borderId="80" xfId="0" applyNumberFormat="1" applyFont="1" applyFill="1" applyBorder="1" applyAlignment="1" applyProtection="1">
      <alignment horizontal="center" vertical="center" wrapText="1"/>
      <protection/>
    </xf>
    <xf numFmtId="0" fontId="27" fillId="32" borderId="11" xfId="0" applyFont="1" applyFill="1" applyBorder="1" applyAlignment="1" applyProtection="1">
      <alignment/>
      <protection/>
    </xf>
    <xf numFmtId="0" fontId="27" fillId="32" borderId="62" xfId="0" applyFont="1" applyFill="1" applyBorder="1" applyAlignment="1" applyProtection="1">
      <alignment/>
      <protection/>
    </xf>
    <xf numFmtId="9" fontId="8" fillId="32" borderId="0" xfId="0" applyNumberFormat="1" applyFont="1" applyFill="1" applyBorder="1" applyAlignment="1" applyProtection="1">
      <alignment horizontal="center" vertical="center" textRotation="90"/>
      <protection/>
    </xf>
    <xf numFmtId="0" fontId="27" fillId="32" borderId="69" xfId="0" applyFont="1" applyFill="1" applyBorder="1" applyAlignment="1" applyProtection="1">
      <alignment horizontal="right" vertical="center" wrapText="1"/>
      <protection/>
    </xf>
    <xf numFmtId="0" fontId="27" fillId="32" borderId="70" xfId="0" applyFont="1" applyFill="1" applyBorder="1" applyAlignment="1" applyProtection="1">
      <alignment horizontal="right" vertical="center" wrapText="1"/>
      <protection/>
    </xf>
    <xf numFmtId="0" fontId="27" fillId="32" borderId="71" xfId="0" applyFont="1" applyFill="1" applyBorder="1" applyAlignment="1" applyProtection="1">
      <alignment horizontal="right" vertical="center" wrapText="1"/>
      <protection/>
    </xf>
    <xf numFmtId="49" fontId="27" fillId="32" borderId="58" xfId="0" applyNumberFormat="1" applyFont="1" applyFill="1" applyBorder="1" applyAlignment="1" applyProtection="1">
      <alignment horizontal="center" vertical="center" wrapText="1"/>
      <protection/>
    </xf>
    <xf numFmtId="49" fontId="27" fillId="32" borderId="40" xfId="0" applyNumberFormat="1" applyFont="1" applyFill="1" applyBorder="1" applyAlignment="1" applyProtection="1">
      <alignment horizontal="center" vertical="center" wrapText="1"/>
      <protection/>
    </xf>
    <xf numFmtId="49" fontId="27" fillId="32" borderId="81" xfId="0" applyNumberFormat="1" applyFont="1" applyFill="1" applyBorder="1" applyAlignment="1" applyProtection="1">
      <alignment horizontal="center" vertical="center" wrapText="1"/>
      <protection/>
    </xf>
    <xf numFmtId="49" fontId="6" fillId="32" borderId="67" xfId="0" applyNumberFormat="1" applyFont="1" applyFill="1" applyBorder="1" applyAlignment="1" applyProtection="1">
      <alignment horizontal="center" vertical="center" wrapText="1"/>
      <protection/>
    </xf>
    <xf numFmtId="49" fontId="7" fillId="32" borderId="67" xfId="0" applyNumberFormat="1" applyFont="1" applyFill="1" applyBorder="1" applyAlignment="1" applyProtection="1">
      <alignment horizontal="center" vertical="center" wrapText="1"/>
      <protection/>
    </xf>
    <xf numFmtId="49" fontId="7" fillId="32" borderId="70" xfId="0" applyNumberFormat="1" applyFont="1" applyFill="1" applyBorder="1" applyAlignment="1" applyProtection="1">
      <alignment horizontal="center" vertical="center" wrapText="1"/>
      <protection/>
    </xf>
    <xf numFmtId="0" fontId="6" fillId="32" borderId="66" xfId="0" applyFont="1" applyFill="1" applyBorder="1" applyAlignment="1" applyProtection="1">
      <alignment horizontal="center" vertical="center"/>
      <protection/>
    </xf>
    <xf numFmtId="0" fontId="6" fillId="32" borderId="68" xfId="0" applyFont="1" applyFill="1" applyBorder="1" applyAlignment="1" applyProtection="1">
      <alignment horizontal="center" vertical="center"/>
      <protection/>
    </xf>
    <xf numFmtId="0" fontId="6" fillId="32" borderId="69" xfId="0" applyFont="1" applyFill="1" applyBorder="1" applyAlignment="1" applyProtection="1">
      <alignment horizontal="center" vertical="center"/>
      <protection/>
    </xf>
    <xf numFmtId="0" fontId="6" fillId="32" borderId="71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/>
      <protection/>
    </xf>
    <xf numFmtId="0" fontId="5" fillId="32" borderId="61" xfId="0" applyFont="1" applyFill="1" applyBorder="1" applyAlignment="1" applyProtection="1">
      <alignment horizontal="center"/>
      <protection/>
    </xf>
    <xf numFmtId="0" fontId="5" fillId="32" borderId="15" xfId="0" applyFont="1" applyFill="1" applyBorder="1" applyAlignment="1" applyProtection="1">
      <alignment horizontal="center"/>
      <protection/>
    </xf>
    <xf numFmtId="0" fontId="5" fillId="32" borderId="77" xfId="0" applyFont="1" applyFill="1" applyBorder="1" applyAlignment="1" applyProtection="1">
      <alignment horizontal="center"/>
      <protection/>
    </xf>
    <xf numFmtId="0" fontId="6" fillId="32" borderId="66" xfId="0" applyFont="1" applyFill="1" applyBorder="1" applyAlignment="1" applyProtection="1">
      <alignment horizontal="left" vertical="top" wrapText="1"/>
      <protection/>
    </xf>
    <xf numFmtId="0" fontId="6" fillId="32" borderId="67" xfId="0" applyFont="1" applyFill="1" applyBorder="1" applyAlignment="1" applyProtection="1">
      <alignment horizontal="left" vertical="top" wrapText="1"/>
      <protection/>
    </xf>
    <xf numFmtId="0" fontId="6" fillId="32" borderId="68" xfId="0" applyFont="1" applyFill="1" applyBorder="1" applyAlignment="1" applyProtection="1">
      <alignment horizontal="left" vertical="top" wrapText="1"/>
      <protection/>
    </xf>
    <xf numFmtId="0" fontId="6" fillId="32" borderId="69" xfId="0" applyFont="1" applyFill="1" applyBorder="1" applyAlignment="1" applyProtection="1">
      <alignment horizontal="left" vertical="top" wrapText="1"/>
      <protection/>
    </xf>
    <xf numFmtId="0" fontId="6" fillId="32" borderId="70" xfId="0" applyFont="1" applyFill="1" applyBorder="1" applyAlignment="1" applyProtection="1">
      <alignment horizontal="left" vertical="top" wrapText="1"/>
      <protection/>
    </xf>
    <xf numFmtId="0" fontId="6" fillId="32" borderId="71" xfId="0" applyFont="1" applyFill="1" applyBorder="1" applyAlignment="1" applyProtection="1">
      <alignment horizontal="left" vertical="top" wrapText="1"/>
      <protection/>
    </xf>
    <xf numFmtId="9" fontId="8" fillId="32" borderId="0" xfId="0" applyNumberFormat="1" applyFont="1" applyFill="1" applyBorder="1" applyAlignment="1" applyProtection="1">
      <alignment horizontal="center" vertical="center" textRotation="88"/>
      <protection/>
    </xf>
    <xf numFmtId="0" fontId="8" fillId="32" borderId="0" xfId="0" applyFont="1" applyFill="1" applyBorder="1" applyAlignment="1" applyProtection="1">
      <alignment horizontal="center" vertical="center" textRotation="88"/>
      <protection/>
    </xf>
    <xf numFmtId="0" fontId="5" fillId="32" borderId="0" xfId="0" applyNumberFormat="1" applyFont="1" applyFill="1" applyBorder="1" applyAlignment="1" applyProtection="1">
      <alignment horizontal="center"/>
      <protection/>
    </xf>
    <xf numFmtId="0" fontId="6" fillId="32" borderId="66" xfId="0" applyFont="1" applyFill="1" applyBorder="1" applyAlignment="1" applyProtection="1">
      <alignment horizontal="center" vertical="center" textRotation="90" wrapText="1"/>
      <protection/>
    </xf>
    <xf numFmtId="0" fontId="6" fillId="32" borderId="69" xfId="0" applyFont="1" applyFill="1" applyBorder="1" applyAlignment="1" applyProtection="1">
      <alignment horizontal="center" vertical="center" textRotation="90" wrapText="1"/>
      <protection/>
    </xf>
    <xf numFmtId="0" fontId="6" fillId="32" borderId="66" xfId="0" applyFont="1" applyFill="1" applyBorder="1" applyAlignment="1" applyProtection="1">
      <alignment horizontal="center" vertical="center" wrapText="1"/>
      <protection/>
    </xf>
    <xf numFmtId="0" fontId="6" fillId="32" borderId="67" xfId="0" applyFont="1" applyFill="1" applyBorder="1" applyAlignment="1" applyProtection="1">
      <alignment horizontal="center" vertical="center" wrapText="1"/>
      <protection/>
    </xf>
    <xf numFmtId="0" fontId="6" fillId="32" borderId="69" xfId="0" applyFont="1" applyFill="1" applyBorder="1" applyAlignment="1" applyProtection="1">
      <alignment horizontal="center" vertical="center" wrapText="1"/>
      <protection/>
    </xf>
    <xf numFmtId="0" fontId="6" fillId="32" borderId="70" xfId="0" applyFont="1" applyFill="1" applyBorder="1" applyAlignment="1" applyProtection="1">
      <alignment horizontal="center" vertical="center" wrapText="1"/>
      <protection/>
    </xf>
    <xf numFmtId="0" fontId="19" fillId="32" borderId="72" xfId="0" applyNumberFormat="1" applyFont="1" applyFill="1" applyBorder="1" applyAlignment="1" applyProtection="1">
      <alignment horizontal="left"/>
      <protection/>
    </xf>
    <xf numFmtId="0" fontId="19" fillId="32" borderId="67" xfId="0" applyNumberFormat="1" applyFont="1" applyFill="1" applyBorder="1" applyAlignment="1" applyProtection="1">
      <alignment horizontal="left"/>
      <protection/>
    </xf>
    <xf numFmtId="49" fontId="5" fillId="32" borderId="11" xfId="0" applyNumberFormat="1" applyFont="1" applyFill="1" applyBorder="1" applyAlignment="1" applyProtection="1">
      <alignment horizontal="center" vertical="center"/>
      <protection/>
    </xf>
    <xf numFmtId="49" fontId="5" fillId="32" borderId="61" xfId="0" applyNumberFormat="1" applyFont="1" applyFill="1" applyBorder="1" applyAlignment="1" applyProtection="1">
      <alignment horizontal="center" vertical="center"/>
      <protection/>
    </xf>
    <xf numFmtId="49" fontId="5" fillId="32" borderId="62" xfId="0" applyNumberFormat="1" applyFont="1" applyFill="1" applyBorder="1" applyAlignment="1" applyProtection="1">
      <alignment horizontal="center" vertical="center"/>
      <protection/>
    </xf>
    <xf numFmtId="0" fontId="76" fillId="32" borderId="48" xfId="0" applyNumberFormat="1" applyFont="1" applyFill="1" applyBorder="1" applyAlignment="1" applyProtection="1">
      <alignment horizontal="center"/>
      <protection/>
    </xf>
    <xf numFmtId="0" fontId="8" fillId="32" borderId="0" xfId="0" applyNumberFormat="1" applyFont="1" applyFill="1" applyBorder="1" applyAlignment="1" applyProtection="1">
      <alignment horizontal="right"/>
      <protection/>
    </xf>
    <xf numFmtId="0" fontId="4" fillId="32" borderId="40" xfId="0" applyNumberFormat="1" applyFont="1" applyFill="1" applyBorder="1" applyAlignment="1" applyProtection="1">
      <alignment horizontal="center"/>
      <protection/>
    </xf>
    <xf numFmtId="0" fontId="5" fillId="32" borderId="4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5" fillId="32" borderId="66" xfId="0" applyFont="1" applyFill="1" applyBorder="1" applyAlignment="1" applyProtection="1">
      <alignment horizontal="center" vertical="center" textRotation="90"/>
      <protection/>
    </xf>
    <xf numFmtId="0" fontId="5" fillId="32" borderId="82" xfId="0" applyFont="1" applyFill="1" applyBorder="1" applyAlignment="1" applyProtection="1">
      <alignment horizontal="center" vertical="center" textRotation="90"/>
      <protection/>
    </xf>
    <xf numFmtId="0" fontId="19" fillId="32" borderId="0" xfId="0" applyFont="1" applyFill="1" applyBorder="1" applyAlignment="1" applyProtection="1">
      <alignment horizontal="center" vertical="top"/>
      <protection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horizontal="left" vertical="center"/>
      <protection/>
    </xf>
    <xf numFmtId="49" fontId="27" fillId="32" borderId="48" xfId="0" applyNumberFormat="1" applyFont="1" applyFill="1" applyBorder="1" applyAlignment="1" applyProtection="1">
      <alignment horizontal="center" vertical="center"/>
      <protection/>
    </xf>
    <xf numFmtId="0" fontId="8" fillId="32" borderId="0" xfId="0" applyNumberFormat="1" applyFont="1" applyFill="1" applyBorder="1" applyAlignment="1" applyProtection="1">
      <alignment horizontal="right"/>
      <protection/>
    </xf>
    <xf numFmtId="49" fontId="27" fillId="32" borderId="48" xfId="0" applyNumberFormat="1" applyFont="1" applyFill="1" applyBorder="1" applyAlignment="1" applyProtection="1">
      <alignment horizontal="center"/>
      <protection/>
    </xf>
    <xf numFmtId="49" fontId="19" fillId="32" borderId="0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horizontal="left"/>
      <protection/>
    </xf>
    <xf numFmtId="0" fontId="8" fillId="32" borderId="48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top"/>
      <protection/>
    </xf>
    <xf numFmtId="0" fontId="24" fillId="32" borderId="0" xfId="0" applyFont="1" applyFill="1" applyAlignment="1">
      <alignment horizontal="center"/>
    </xf>
    <xf numFmtId="0" fontId="25" fillId="32" borderId="0" xfId="0" applyFont="1" applyFill="1" applyBorder="1" applyAlignment="1" applyProtection="1">
      <alignment/>
      <protection/>
    </xf>
    <xf numFmtId="0" fontId="25" fillId="32" borderId="0" xfId="0" applyFont="1" applyFill="1" applyBorder="1" applyAlignment="1" applyProtection="1">
      <alignment horizontal="center" vertical="top" wrapText="1"/>
      <protection/>
    </xf>
    <xf numFmtId="49" fontId="19" fillId="32" borderId="40" xfId="0" applyNumberFormat="1" applyFont="1" applyFill="1" applyBorder="1" applyAlignment="1" applyProtection="1">
      <alignment horizontal="center" vertical="center"/>
      <protection/>
    </xf>
    <xf numFmtId="49" fontId="8" fillId="32" borderId="4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left" vertical="top"/>
      <protection/>
    </xf>
    <xf numFmtId="0" fontId="17" fillId="32" borderId="0" xfId="0" applyFont="1" applyFill="1" applyBorder="1" applyAlignment="1" applyProtection="1">
      <alignment horizontal="center" vertical="center" wrapText="1"/>
      <protection/>
    </xf>
    <xf numFmtId="49" fontId="40" fillId="32" borderId="40" xfId="0" applyNumberFormat="1" applyFont="1" applyFill="1" applyBorder="1" applyAlignment="1" applyProtection="1">
      <alignment horizontal="left" vertical="justify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0" fontId="34" fillId="32" borderId="60" xfId="0" applyNumberFormat="1" applyFont="1" applyFill="1" applyBorder="1" applyAlignment="1" applyProtection="1">
      <alignment horizontal="left" vertical="center" wrapText="1"/>
      <protection/>
    </xf>
    <xf numFmtId="0" fontId="34" fillId="32" borderId="64" xfId="0" applyNumberFormat="1" applyFont="1" applyFill="1" applyBorder="1" applyAlignment="1" applyProtection="1">
      <alignment horizontal="left" vertical="center" wrapText="1"/>
      <protection/>
    </xf>
    <xf numFmtId="0" fontId="17" fillId="32" borderId="59" xfId="0" applyNumberFormat="1" applyFont="1" applyFill="1" applyBorder="1" applyAlignment="1" applyProtection="1">
      <alignment horizontal="left" vertical="center"/>
      <protection/>
    </xf>
    <xf numFmtId="0" fontId="17" fillId="32" borderId="83" xfId="0" applyNumberFormat="1" applyFont="1" applyFill="1" applyBorder="1" applyAlignment="1" applyProtection="1">
      <alignment horizontal="left" vertical="center"/>
      <protection/>
    </xf>
    <xf numFmtId="49" fontId="38" fillId="32" borderId="0" xfId="0" applyNumberFormat="1" applyFont="1" applyFill="1" applyBorder="1" applyAlignment="1" applyProtection="1">
      <alignment horizontal="right" vertical="justify"/>
      <protection/>
    </xf>
    <xf numFmtId="0" fontId="17" fillId="32" borderId="60" xfId="0" applyFont="1" applyFill="1" applyBorder="1" applyAlignment="1" applyProtection="1">
      <alignment horizontal="center" vertical="center"/>
      <protection/>
    </xf>
    <xf numFmtId="0" fontId="31" fillId="32" borderId="64" xfId="0" applyFont="1" applyFill="1" applyBorder="1" applyAlignment="1">
      <alignment horizontal="center" vertical="center"/>
    </xf>
    <xf numFmtId="0" fontId="17" fillId="32" borderId="63" xfId="0" applyNumberFormat="1" applyFont="1" applyFill="1" applyBorder="1" applyAlignment="1" applyProtection="1">
      <alignment horizontal="center" vertical="center"/>
      <protection/>
    </xf>
    <xf numFmtId="0" fontId="17" fillId="32" borderId="64" xfId="0" applyNumberFormat="1" applyFont="1" applyFill="1" applyBorder="1" applyAlignment="1" applyProtection="1">
      <alignment horizontal="center" vertical="center"/>
      <protection/>
    </xf>
    <xf numFmtId="0" fontId="27" fillId="32" borderId="68" xfId="0" applyFont="1" applyFill="1" applyBorder="1" applyAlignment="1" applyProtection="1">
      <alignment horizontal="left" vertical="top" wrapText="1"/>
      <protection/>
    </xf>
    <xf numFmtId="0" fontId="27" fillId="32" borderId="60" xfId="0" applyNumberFormat="1" applyFont="1" applyFill="1" applyBorder="1" applyAlignment="1" applyProtection="1">
      <alignment horizontal="center" vertical="center"/>
      <protection/>
    </xf>
    <xf numFmtId="0" fontId="27" fillId="32" borderId="84" xfId="0" applyNumberFormat="1" applyFont="1" applyFill="1" applyBorder="1" applyAlignment="1" applyProtection="1">
      <alignment horizontal="center" vertical="center"/>
      <protection/>
    </xf>
    <xf numFmtId="0" fontId="27" fillId="32" borderId="85" xfId="0" applyNumberFormat="1" applyFont="1" applyFill="1" applyBorder="1" applyAlignment="1" applyProtection="1">
      <alignment horizontal="center" vertical="center"/>
      <protection/>
    </xf>
    <xf numFmtId="0" fontId="27" fillId="32" borderId="64" xfId="0" applyNumberFormat="1" applyFont="1" applyFill="1" applyBorder="1" applyAlignment="1" applyProtection="1">
      <alignment horizontal="center" vertical="center"/>
      <protection/>
    </xf>
    <xf numFmtId="0" fontId="27" fillId="32" borderId="60" xfId="0" applyFont="1" applyFill="1" applyBorder="1" applyAlignment="1" applyProtection="1">
      <alignment horizontal="left" vertical="top" wrapText="1"/>
      <protection/>
    </xf>
    <xf numFmtId="0" fontId="27" fillId="32" borderId="63" xfId="0" applyFont="1" applyFill="1" applyBorder="1" applyAlignment="1" applyProtection="1">
      <alignment horizontal="left" vertical="top" wrapText="1"/>
      <protection/>
    </xf>
    <xf numFmtId="0" fontId="27" fillId="32" borderId="64" xfId="0" applyFont="1" applyFill="1" applyBorder="1" applyAlignment="1" applyProtection="1">
      <alignment horizontal="left" vertical="top" wrapText="1"/>
      <protection/>
    </xf>
    <xf numFmtId="192" fontId="27" fillId="32" borderId="32" xfId="0" applyNumberFormat="1" applyFont="1" applyFill="1" applyBorder="1" applyAlignment="1" applyProtection="1">
      <alignment horizontal="center" vertical="center"/>
      <protection/>
    </xf>
    <xf numFmtId="192" fontId="27" fillId="32" borderId="75" xfId="0" applyNumberFormat="1" applyFont="1" applyFill="1" applyBorder="1" applyAlignment="1" applyProtection="1">
      <alignment horizontal="center" vertical="center"/>
      <protection/>
    </xf>
    <xf numFmtId="0" fontId="27" fillId="32" borderId="63" xfId="0" applyFont="1" applyFill="1" applyBorder="1" applyAlignment="1" applyProtection="1">
      <alignment horizontal="left"/>
      <protection/>
    </xf>
    <xf numFmtId="0" fontId="27" fillId="32" borderId="64" xfId="0" applyFont="1" applyFill="1" applyBorder="1" applyAlignment="1" applyProtection="1">
      <alignment horizontal="left"/>
      <protection/>
    </xf>
    <xf numFmtId="1" fontId="27" fillId="32" borderId="60" xfId="0" applyNumberFormat="1" applyFont="1" applyFill="1" applyBorder="1" applyAlignment="1" applyProtection="1">
      <alignment horizontal="center" vertical="center"/>
      <protection/>
    </xf>
    <xf numFmtId="1" fontId="27" fillId="32" borderId="84" xfId="0" applyNumberFormat="1" applyFont="1" applyFill="1" applyBorder="1" applyAlignment="1" applyProtection="1">
      <alignment horizontal="center" vertical="center"/>
      <protection/>
    </xf>
    <xf numFmtId="0" fontId="27" fillId="32" borderId="69" xfId="0" applyNumberFormat="1" applyFont="1" applyFill="1" applyBorder="1" applyAlignment="1" applyProtection="1">
      <alignment horizontal="center" vertical="center"/>
      <protection/>
    </xf>
    <xf numFmtId="0" fontId="27" fillId="32" borderId="74" xfId="0" applyNumberFormat="1" applyFont="1" applyFill="1" applyBorder="1" applyAlignment="1" applyProtection="1">
      <alignment horizontal="center" vertical="center"/>
      <protection/>
    </xf>
    <xf numFmtId="0" fontId="27" fillId="32" borderId="60" xfId="0" applyFont="1" applyFill="1" applyBorder="1" applyAlignment="1" applyProtection="1">
      <alignment horizontal="left" wrapText="1"/>
      <protection/>
    </xf>
    <xf numFmtId="0" fontId="17" fillId="32" borderId="63" xfId="0" applyFont="1" applyFill="1" applyBorder="1" applyAlignment="1" applyProtection="1">
      <alignment horizontal="left" wrapText="1"/>
      <protection/>
    </xf>
    <xf numFmtId="0" fontId="27" fillId="32" borderId="60" xfId="0" applyFont="1" applyFill="1" applyBorder="1" applyAlignment="1" applyProtection="1">
      <alignment horizontal="left"/>
      <protection/>
    </xf>
    <xf numFmtId="0" fontId="32" fillId="32" borderId="63" xfId="0" applyFont="1" applyFill="1" applyBorder="1" applyAlignment="1">
      <alignment horizontal="left"/>
    </xf>
    <xf numFmtId="0" fontId="32" fillId="32" borderId="64" xfId="0" applyFont="1" applyFill="1" applyBorder="1" applyAlignment="1">
      <alignment horizontal="left"/>
    </xf>
    <xf numFmtId="0" fontId="27" fillId="32" borderId="17" xfId="0" applyNumberFormat="1" applyFont="1" applyFill="1" applyBorder="1" applyAlignment="1" applyProtection="1">
      <alignment horizontal="center" vertical="center"/>
      <protection/>
    </xf>
    <xf numFmtId="0" fontId="27" fillId="32" borderId="19" xfId="0" applyNumberFormat="1" applyFont="1" applyFill="1" applyBorder="1" applyAlignment="1" applyProtection="1">
      <alignment horizontal="center" vertical="center"/>
      <protection/>
    </xf>
    <xf numFmtId="0" fontId="27" fillId="32" borderId="48" xfId="0" applyNumberFormat="1" applyFont="1" applyFill="1" applyBorder="1" applyAlignment="1" applyProtection="1">
      <alignment horizontal="center" vertical="center"/>
      <protection/>
    </xf>
    <xf numFmtId="0" fontId="27" fillId="32" borderId="80" xfId="0" applyNumberFormat="1" applyFont="1" applyFill="1" applyBorder="1" applyAlignment="1" applyProtection="1">
      <alignment horizontal="center" vertical="center"/>
      <protection/>
    </xf>
    <xf numFmtId="0" fontId="27" fillId="32" borderId="63" xfId="0" applyNumberFormat="1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 applyProtection="1">
      <alignment horizontal="left" vertical="center" wrapText="1"/>
      <protection/>
    </xf>
    <xf numFmtId="0" fontId="27" fillId="32" borderId="61" xfId="0" applyFont="1" applyFill="1" applyBorder="1" applyAlignment="1" applyProtection="1">
      <alignment horizontal="left" vertical="center" wrapText="1"/>
      <protection/>
    </xf>
    <xf numFmtId="0" fontId="27" fillId="32" borderId="62" xfId="0" applyFont="1" applyFill="1" applyBorder="1" applyAlignment="1" applyProtection="1">
      <alignment horizontal="left" vertical="center" wrapText="1"/>
      <protection/>
    </xf>
    <xf numFmtId="0" fontId="27" fillId="32" borderId="86" xfId="0" applyNumberFormat="1" applyFont="1" applyFill="1" applyBorder="1" applyAlignment="1" applyProtection="1">
      <alignment horizontal="center" vertical="center"/>
      <protection/>
    </xf>
    <xf numFmtId="0" fontId="27" fillId="32" borderId="72" xfId="0" applyNumberFormat="1" applyFont="1" applyFill="1" applyBorder="1" applyAlignment="1" applyProtection="1">
      <alignment horizontal="center" vertical="center"/>
      <protection/>
    </xf>
    <xf numFmtId="9" fontId="8" fillId="32" borderId="10" xfId="0" applyNumberFormat="1" applyFont="1" applyFill="1" applyBorder="1" applyAlignment="1" applyProtection="1">
      <alignment horizontal="center" vertical="center" textRotation="88"/>
      <protection/>
    </xf>
    <xf numFmtId="0" fontId="27" fillId="32" borderId="58" xfId="0" applyNumberFormat="1" applyFont="1" applyFill="1" applyBorder="1" applyAlignment="1" applyProtection="1">
      <alignment horizontal="center" vertical="center"/>
      <protection/>
    </xf>
    <xf numFmtId="0" fontId="27" fillId="32" borderId="81" xfId="0" applyNumberFormat="1" applyFont="1" applyFill="1" applyBorder="1" applyAlignment="1" applyProtection="1">
      <alignment horizontal="center" vertical="center"/>
      <protection/>
    </xf>
    <xf numFmtId="0" fontId="27" fillId="32" borderId="60" xfId="0" applyFont="1" applyFill="1" applyBorder="1" applyAlignment="1" applyProtection="1">
      <alignment horizontal="center" vertical="center"/>
      <protection/>
    </xf>
    <xf numFmtId="0" fontId="27" fillId="32" borderId="63" xfId="0" applyFont="1" applyFill="1" applyBorder="1" applyAlignment="1" applyProtection="1">
      <alignment horizontal="center" vertical="center"/>
      <protection/>
    </xf>
    <xf numFmtId="0" fontId="27" fillId="32" borderId="64" xfId="0" applyFont="1" applyFill="1" applyBorder="1" applyAlignment="1" applyProtection="1">
      <alignment horizontal="center" vertical="center"/>
      <protection/>
    </xf>
    <xf numFmtId="0" fontId="27" fillId="32" borderId="0" xfId="0" applyFont="1" applyFill="1" applyBorder="1" applyAlignment="1" applyProtection="1">
      <alignment horizontal="center" wrapText="1"/>
      <protection/>
    </xf>
    <xf numFmtId="0" fontId="27" fillId="32" borderId="25" xfId="0" applyFont="1" applyFill="1" applyBorder="1" applyAlignment="1" applyProtection="1">
      <alignment horizontal="center" wrapText="1"/>
      <protection/>
    </xf>
    <xf numFmtId="0" fontId="27" fillId="32" borderId="50" xfId="0" applyFont="1" applyFill="1" applyBorder="1" applyAlignment="1" applyProtection="1">
      <alignment horizontal="center" wrapText="1"/>
      <protection/>
    </xf>
    <xf numFmtId="0" fontId="27" fillId="32" borderId="77" xfId="0" applyFont="1" applyFill="1" applyBorder="1" applyAlignment="1" applyProtection="1">
      <alignment horizontal="center" wrapText="1"/>
      <protection/>
    </xf>
    <xf numFmtId="0" fontId="27" fillId="32" borderId="14" xfId="0" applyFont="1" applyFill="1" applyBorder="1" applyAlignment="1" applyProtection="1">
      <alignment horizontal="center" wrapText="1"/>
      <protection/>
    </xf>
    <xf numFmtId="0" fontId="27" fillId="32" borderId="16" xfId="0" applyNumberFormat="1" applyFont="1" applyFill="1" applyBorder="1" applyAlignment="1" applyProtection="1">
      <alignment horizontal="center" vertical="center"/>
      <protection/>
    </xf>
    <xf numFmtId="192" fontId="27" fillId="32" borderId="85" xfId="0" applyNumberFormat="1" applyFont="1" applyFill="1" applyBorder="1" applyAlignment="1" applyProtection="1">
      <alignment horizontal="center" vertical="center"/>
      <protection/>
    </xf>
    <xf numFmtId="192" fontId="27" fillId="32" borderId="64" xfId="0" applyNumberFormat="1" applyFont="1" applyFill="1" applyBorder="1" applyAlignment="1" applyProtection="1">
      <alignment horizontal="center" vertical="center"/>
      <protection/>
    </xf>
    <xf numFmtId="0" fontId="33" fillId="32" borderId="22" xfId="0" applyNumberFormat="1" applyFont="1" applyFill="1" applyBorder="1" applyAlignment="1" applyProtection="1">
      <alignment horizontal="center" vertical="center"/>
      <protection/>
    </xf>
    <xf numFmtId="0" fontId="33" fillId="32" borderId="23" xfId="0" applyNumberFormat="1" applyFont="1" applyFill="1" applyBorder="1" applyAlignment="1" applyProtection="1">
      <alignment horizontal="center" vertical="center"/>
      <protection/>
    </xf>
    <xf numFmtId="0" fontId="27" fillId="32" borderId="23" xfId="0" applyNumberFormat="1" applyFont="1" applyFill="1" applyBorder="1" applyAlignment="1" applyProtection="1">
      <alignment horizontal="center" vertical="center"/>
      <protection/>
    </xf>
    <xf numFmtId="0" fontId="27" fillId="32" borderId="13" xfId="0" applyNumberFormat="1" applyFont="1" applyFill="1" applyBorder="1" applyAlignment="1" applyProtection="1">
      <alignment horizontal="center" vertical="center"/>
      <protection/>
    </xf>
    <xf numFmtId="0" fontId="27" fillId="32" borderId="14" xfId="0" applyNumberFormat="1" applyFont="1" applyFill="1" applyBorder="1" applyAlignment="1" applyProtection="1">
      <alignment horizontal="center" vertical="center"/>
      <protection/>
    </xf>
    <xf numFmtId="0" fontId="27" fillId="32" borderId="12" xfId="0" applyNumberFormat="1" applyFont="1" applyFill="1" applyBorder="1" applyAlignment="1" applyProtection="1">
      <alignment horizontal="center" vertical="center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3" xfId="0" applyFont="1" applyFill="1" applyBorder="1" applyAlignment="1" applyProtection="1">
      <alignment horizontal="center" vertical="center" wrapText="1"/>
      <protection/>
    </xf>
    <xf numFmtId="0" fontId="27" fillId="32" borderId="64" xfId="0" applyFont="1" applyFill="1" applyBorder="1" applyAlignment="1" applyProtection="1">
      <alignment horizontal="center" vertical="center" wrapText="1"/>
      <protection/>
    </xf>
    <xf numFmtId="0" fontId="27" fillId="32" borderId="20" xfId="0" applyNumberFormat="1" applyFont="1" applyFill="1" applyBorder="1" applyAlignment="1" applyProtection="1">
      <alignment horizontal="center" vertical="center"/>
      <protection/>
    </xf>
    <xf numFmtId="0" fontId="27" fillId="32" borderId="49" xfId="0" applyNumberFormat="1" applyFont="1" applyFill="1" applyBorder="1" applyAlignment="1" applyProtection="1">
      <alignment horizontal="center" vertical="center"/>
      <protection/>
    </xf>
    <xf numFmtId="192" fontId="27" fillId="32" borderId="25" xfId="0" applyNumberFormat="1" applyFont="1" applyFill="1" applyBorder="1" applyAlignment="1" applyProtection="1">
      <alignment horizontal="center" vertical="center"/>
      <protection/>
    </xf>
    <xf numFmtId="192" fontId="27" fillId="32" borderId="54" xfId="0" applyNumberFormat="1" applyFont="1" applyFill="1" applyBorder="1" applyAlignment="1" applyProtection="1">
      <alignment horizontal="center" vertical="center"/>
      <protection/>
    </xf>
    <xf numFmtId="0" fontId="27" fillId="32" borderId="21" xfId="0" applyFont="1" applyFill="1" applyBorder="1" applyAlignment="1" applyProtection="1">
      <alignment horizontal="center" vertical="center" wrapText="1"/>
      <protection/>
    </xf>
    <xf numFmtId="0" fontId="27" fillId="32" borderId="55" xfId="0" applyFont="1" applyFill="1" applyBorder="1" applyAlignment="1" applyProtection="1">
      <alignment horizontal="center" vertical="center" wrapText="1"/>
      <protection/>
    </xf>
    <xf numFmtId="0" fontId="27" fillId="32" borderId="48" xfId="0" applyFont="1" applyFill="1" applyBorder="1" applyAlignment="1" applyProtection="1">
      <alignment horizontal="center" vertical="center" wrapText="1"/>
      <protection/>
    </xf>
    <xf numFmtId="0" fontId="27" fillId="32" borderId="54" xfId="0" applyFont="1" applyFill="1" applyBorder="1" applyAlignment="1" applyProtection="1">
      <alignment horizontal="center" vertical="center" wrapText="1"/>
      <protection/>
    </xf>
    <xf numFmtId="0" fontId="27" fillId="32" borderId="44" xfId="0" applyNumberFormat="1" applyFont="1" applyFill="1" applyBorder="1" applyAlignment="1" applyProtection="1">
      <alignment horizontal="center" vertical="center"/>
      <protection/>
    </xf>
    <xf numFmtId="0" fontId="27" fillId="32" borderId="13" xfId="0" applyFont="1" applyFill="1" applyBorder="1" applyAlignment="1" applyProtection="1">
      <alignment horizontal="center" wrapText="1"/>
      <protection/>
    </xf>
    <xf numFmtId="0" fontId="27" fillId="32" borderId="12" xfId="0" applyFont="1" applyFill="1" applyBorder="1" applyAlignment="1" applyProtection="1">
      <alignment horizontal="center" wrapText="1"/>
      <protection/>
    </xf>
    <xf numFmtId="0" fontId="27" fillId="32" borderId="73" xfId="0" applyNumberFormat="1" applyFont="1" applyFill="1" applyBorder="1" applyAlignment="1" applyProtection="1">
      <alignment horizontal="center" vertical="center"/>
      <protection/>
    </xf>
    <xf numFmtId="0" fontId="27" fillId="32" borderId="71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8" fillId="32" borderId="63" xfId="0" applyFont="1" applyFill="1" applyBorder="1" applyAlignment="1" applyProtection="1">
      <alignment horizontal="center" vertical="center"/>
      <protection/>
    </xf>
    <xf numFmtId="0" fontId="8" fillId="32" borderId="84" xfId="0" applyFont="1" applyFill="1" applyBorder="1" applyAlignment="1" applyProtection="1">
      <alignment horizontal="center" vertical="center"/>
      <protection/>
    </xf>
    <xf numFmtId="0" fontId="8" fillId="32" borderId="66" xfId="0" applyNumberFormat="1" applyFont="1" applyFill="1" applyBorder="1" applyAlignment="1" applyProtection="1">
      <alignment horizontal="center" vertical="center"/>
      <protection/>
    </xf>
    <xf numFmtId="0" fontId="8" fillId="32" borderId="68" xfId="0" applyNumberFormat="1" applyFont="1" applyFill="1" applyBorder="1" applyAlignment="1" applyProtection="1">
      <alignment horizontal="center" vertical="center"/>
      <protection/>
    </xf>
    <xf numFmtId="0" fontId="27" fillId="32" borderId="16" xfId="0" applyFont="1" applyFill="1" applyBorder="1" applyAlignment="1">
      <alignment horizontal="center" vertical="center"/>
    </xf>
    <xf numFmtId="0" fontId="27" fillId="32" borderId="80" xfId="0" applyFont="1" applyFill="1" applyBorder="1" applyAlignment="1">
      <alignment horizontal="center" vertical="center"/>
    </xf>
    <xf numFmtId="0" fontId="8" fillId="32" borderId="60" xfId="0" applyNumberFormat="1" applyFont="1" applyFill="1" applyBorder="1" applyAlignment="1" applyProtection="1">
      <alignment horizontal="center" vertical="center"/>
      <protection/>
    </xf>
    <xf numFmtId="0" fontId="8" fillId="32" borderId="63" xfId="0" applyNumberFormat="1" applyFont="1" applyFill="1" applyBorder="1" applyAlignment="1" applyProtection="1">
      <alignment horizontal="center" vertical="center"/>
      <protection/>
    </xf>
    <xf numFmtId="0" fontId="8" fillId="32" borderId="64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textRotation="90"/>
      <protection/>
    </xf>
    <xf numFmtId="0" fontId="5" fillId="32" borderId="66" xfId="0" applyFont="1" applyFill="1" applyBorder="1" applyAlignment="1" applyProtection="1">
      <alignment horizontal="center" vertical="center"/>
      <protection/>
    </xf>
    <xf numFmtId="0" fontId="8" fillId="32" borderId="65" xfId="0" applyFont="1" applyFill="1" applyBorder="1" applyAlignment="1" applyProtection="1">
      <alignment horizontal="center" vertical="center"/>
      <protection/>
    </xf>
    <xf numFmtId="0" fontId="8" fillId="32" borderId="47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49" fontId="8" fillId="32" borderId="66" xfId="0" applyNumberFormat="1" applyFont="1" applyFill="1" applyBorder="1" applyAlignment="1" applyProtection="1">
      <alignment horizontal="center" vertical="center" wrapText="1"/>
      <protection/>
    </xf>
    <xf numFmtId="49" fontId="8" fillId="32" borderId="67" xfId="0" applyNumberFormat="1" applyFont="1" applyFill="1" applyBorder="1" applyAlignment="1" applyProtection="1">
      <alignment horizontal="center" vertical="center" wrapText="1"/>
      <protection/>
    </xf>
    <xf numFmtId="49" fontId="8" fillId="32" borderId="68" xfId="0" applyNumberFormat="1" applyFont="1" applyFill="1" applyBorder="1" applyAlignment="1" applyProtection="1">
      <alignment horizontal="center" vertical="center" wrapText="1"/>
      <protection/>
    </xf>
    <xf numFmtId="49" fontId="8" fillId="32" borderId="69" xfId="0" applyNumberFormat="1" applyFont="1" applyFill="1" applyBorder="1" applyAlignment="1" applyProtection="1">
      <alignment horizontal="center" vertical="center" wrapText="1"/>
      <protection/>
    </xf>
    <xf numFmtId="49" fontId="8" fillId="32" borderId="70" xfId="0" applyNumberFormat="1" applyFont="1" applyFill="1" applyBorder="1" applyAlignment="1" applyProtection="1">
      <alignment horizontal="center" vertical="center" wrapText="1"/>
      <protection/>
    </xf>
    <xf numFmtId="49" fontId="8" fillId="32" borderId="71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 applyProtection="1">
      <alignment horizontal="left" vertical="justify" wrapText="1"/>
      <protection/>
    </xf>
    <xf numFmtId="0" fontId="5" fillId="32" borderId="60" xfId="0" applyFont="1" applyFill="1" applyBorder="1" applyAlignment="1" applyProtection="1">
      <alignment horizontal="center"/>
      <protection/>
    </xf>
    <xf numFmtId="0" fontId="5" fillId="32" borderId="64" xfId="0" applyNumberFormat="1" applyFont="1" applyFill="1" applyBorder="1" applyAlignment="1" applyProtection="1">
      <alignment horizontal="center" vertical="center"/>
      <protection/>
    </xf>
    <xf numFmtId="0" fontId="8" fillId="32" borderId="60" xfId="0" applyFont="1" applyFill="1" applyBorder="1" applyAlignment="1" applyProtection="1">
      <alignment horizontal="center" vertical="center"/>
      <protection/>
    </xf>
    <xf numFmtId="0" fontId="8" fillId="32" borderId="64" xfId="0" applyFont="1" applyFill="1" applyBorder="1" applyAlignment="1" applyProtection="1">
      <alignment horizontal="center" vertical="center"/>
      <protection/>
    </xf>
    <xf numFmtId="0" fontId="8" fillId="32" borderId="66" xfId="0" applyFont="1" applyFill="1" applyBorder="1" applyAlignment="1" applyProtection="1">
      <alignment horizontal="center" vertical="center"/>
      <protection/>
    </xf>
    <xf numFmtId="0" fontId="20" fillId="32" borderId="67" xfId="0" applyFont="1" applyFill="1" applyBorder="1" applyAlignment="1">
      <alignment/>
    </xf>
    <xf numFmtId="0" fontId="20" fillId="32" borderId="68" xfId="0" applyFont="1" applyFill="1" applyBorder="1" applyAlignment="1">
      <alignment/>
    </xf>
    <xf numFmtId="0" fontId="4" fillId="32" borderId="0" xfId="0" applyNumberFormat="1" applyFont="1" applyFill="1" applyBorder="1" applyAlignment="1" applyProtection="1">
      <alignment horizontal="left" vertical="justify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60" xfId="0" applyNumberFormat="1" applyFont="1" applyFill="1" applyBorder="1" applyAlignment="1" applyProtection="1">
      <alignment horizontal="center" vertical="center" wrapText="1"/>
      <protection/>
    </xf>
    <xf numFmtId="0" fontId="8" fillId="32" borderId="63" xfId="0" applyNumberFormat="1" applyFont="1" applyFill="1" applyBorder="1" applyAlignment="1" applyProtection="1">
      <alignment horizontal="center" vertical="center" wrapText="1"/>
      <protection/>
    </xf>
    <xf numFmtId="0" fontId="8" fillId="32" borderId="66" xfId="0" applyFont="1" applyFill="1" applyBorder="1" applyAlignment="1" applyProtection="1">
      <alignment horizontal="center" vertical="center" textRotation="90"/>
      <protection/>
    </xf>
    <xf numFmtId="0" fontId="8" fillId="32" borderId="67" xfId="0" applyFont="1" applyFill="1" applyBorder="1" applyAlignment="1" applyProtection="1">
      <alignment horizontal="center" vertical="center" textRotation="90"/>
      <protection/>
    </xf>
    <xf numFmtId="0" fontId="8" fillId="32" borderId="65" xfId="0" applyFont="1" applyFill="1" applyBorder="1" applyAlignment="1" applyProtection="1">
      <alignment horizontal="center" vertical="center" textRotation="90"/>
      <protection/>
    </xf>
    <xf numFmtId="49" fontId="4" fillId="32" borderId="0" xfId="0" applyNumberFormat="1" applyFont="1" applyFill="1" applyBorder="1" applyAlignment="1" applyProtection="1">
      <alignment horizontal="center" vertical="justify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60" xfId="0" applyFont="1" applyFill="1" applyBorder="1" applyAlignment="1" applyProtection="1">
      <alignment horizontal="center" vertical="center" wrapText="1"/>
      <protection/>
    </xf>
    <xf numFmtId="0" fontId="8" fillId="32" borderId="63" xfId="0" applyFont="1" applyFill="1" applyBorder="1" applyAlignment="1" applyProtection="1">
      <alignment horizontal="center" vertical="center" wrapText="1"/>
      <protection/>
    </xf>
    <xf numFmtId="0" fontId="8" fillId="32" borderId="6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textRotation="90"/>
      <protection/>
    </xf>
    <xf numFmtId="0" fontId="8" fillId="32" borderId="66" xfId="0" applyFont="1" applyFill="1" applyBorder="1" applyAlignment="1" applyProtection="1">
      <alignment horizontal="center" vertical="center"/>
      <protection/>
    </xf>
    <xf numFmtId="0" fontId="8" fillId="32" borderId="67" xfId="0" applyFont="1" applyFill="1" applyBorder="1" applyAlignment="1" applyProtection="1">
      <alignment horizontal="center" vertical="center"/>
      <protection/>
    </xf>
    <xf numFmtId="0" fontId="8" fillId="32" borderId="68" xfId="0" applyFont="1" applyFill="1" applyBorder="1" applyAlignment="1" applyProtection="1">
      <alignment horizontal="center" vertical="center"/>
      <protection/>
    </xf>
    <xf numFmtId="0" fontId="27" fillId="32" borderId="16" xfId="0" applyFont="1" applyFill="1" applyBorder="1" applyAlignment="1">
      <alignment horizontal="center"/>
    </xf>
    <xf numFmtId="0" fontId="27" fillId="32" borderId="80" xfId="0" applyFont="1" applyFill="1" applyBorder="1" applyAlignment="1">
      <alignment horizontal="center"/>
    </xf>
    <xf numFmtId="0" fontId="27" fillId="32" borderId="21" xfId="0" applyFont="1" applyFill="1" applyBorder="1" applyAlignment="1" applyProtection="1">
      <alignment horizontal="right" vertical="center" wrapText="1"/>
      <protection/>
    </xf>
    <xf numFmtId="0" fontId="27" fillId="32" borderId="55" xfId="0" applyFont="1" applyFill="1" applyBorder="1" applyAlignment="1" applyProtection="1">
      <alignment horizontal="right" vertical="center" wrapText="1"/>
      <protection/>
    </xf>
    <xf numFmtId="0" fontId="27" fillId="32" borderId="54" xfId="0" applyFont="1" applyFill="1" applyBorder="1" applyAlignment="1" applyProtection="1">
      <alignment horizontal="right" vertical="center" wrapText="1"/>
      <protection/>
    </xf>
    <xf numFmtId="0" fontId="27" fillId="32" borderId="60" xfId="0" applyFont="1" applyFill="1" applyBorder="1" applyAlignment="1" applyProtection="1">
      <alignment horizontal="right"/>
      <protection/>
    </xf>
    <xf numFmtId="0" fontId="27" fillId="32" borderId="63" xfId="0" applyFont="1" applyFill="1" applyBorder="1" applyAlignment="1" applyProtection="1">
      <alignment horizontal="right"/>
      <protection/>
    </xf>
    <xf numFmtId="0" fontId="27" fillId="32" borderId="64" xfId="0" applyFont="1" applyFill="1" applyBorder="1" applyAlignment="1" applyProtection="1">
      <alignment horizontal="right"/>
      <protection/>
    </xf>
    <xf numFmtId="0" fontId="27" fillId="32" borderId="52" xfId="0" applyNumberFormat="1" applyFont="1" applyFill="1" applyBorder="1" applyAlignment="1" applyProtection="1">
      <alignment horizontal="center" vertical="center"/>
      <protection/>
    </xf>
    <xf numFmtId="0" fontId="27" fillId="32" borderId="60" xfId="0" applyFont="1" applyFill="1" applyBorder="1" applyAlignment="1" applyProtection="1">
      <alignment horizontal="center" vertical="center" wrapText="1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>
      <alignment horizontal="center" vertical="center"/>
    </xf>
    <xf numFmtId="0" fontId="27" fillId="32" borderId="62" xfId="0" applyFont="1" applyFill="1" applyBorder="1" applyAlignment="1">
      <alignment horizontal="center" vertical="center"/>
    </xf>
    <xf numFmtId="0" fontId="27" fillId="32" borderId="70" xfId="0" applyNumberFormat="1" applyFont="1" applyFill="1" applyBorder="1" applyAlignment="1" applyProtection="1">
      <alignment horizontal="center" vertical="center"/>
      <protection/>
    </xf>
    <xf numFmtId="0" fontId="27" fillId="32" borderId="85" xfId="0" applyFont="1" applyFill="1" applyBorder="1" applyAlignment="1" applyProtection="1">
      <alignment horizontal="left" vertical="center"/>
      <protection/>
    </xf>
    <xf numFmtId="0" fontId="32" fillId="32" borderId="63" xfId="0" applyFont="1" applyFill="1" applyBorder="1" applyAlignment="1">
      <alignment horizontal="left" vertical="center"/>
    </xf>
    <xf numFmtId="0" fontId="17" fillId="32" borderId="60" xfId="0" applyFont="1" applyFill="1" applyBorder="1" applyAlignment="1" applyProtection="1">
      <alignment/>
      <protection/>
    </xf>
    <xf numFmtId="0" fontId="17" fillId="32" borderId="63" xfId="0" applyFont="1" applyFill="1" applyBorder="1" applyAlignment="1" applyProtection="1">
      <alignment/>
      <protection/>
    </xf>
    <xf numFmtId="0" fontId="17" fillId="32" borderId="67" xfId="0" applyFont="1" applyFill="1" applyBorder="1" applyAlignment="1" applyProtection="1">
      <alignment/>
      <protection/>
    </xf>
    <xf numFmtId="0" fontId="8" fillId="32" borderId="26" xfId="0" applyFont="1" applyFill="1" applyBorder="1" applyAlignment="1" applyProtection="1">
      <alignment horizontal="left" wrapText="1"/>
      <protection/>
    </xf>
    <xf numFmtId="0" fontId="20" fillId="0" borderId="76" xfId="0" applyFont="1" applyBorder="1" applyAlignment="1">
      <alignment/>
    </xf>
    <xf numFmtId="0" fontId="20" fillId="0" borderId="75" xfId="0" applyFont="1" applyBorder="1" applyAlignment="1">
      <alignment/>
    </xf>
    <xf numFmtId="0" fontId="33" fillId="32" borderId="69" xfId="0" applyNumberFormat="1" applyFont="1" applyFill="1" applyBorder="1" applyAlignment="1" applyProtection="1">
      <alignment horizontal="center" vertical="center"/>
      <protection/>
    </xf>
    <xf numFmtId="0" fontId="33" fillId="32" borderId="74" xfId="0" applyNumberFormat="1" applyFont="1" applyFill="1" applyBorder="1" applyAlignment="1" applyProtection="1">
      <alignment horizontal="center" vertical="center"/>
      <protection/>
    </xf>
    <xf numFmtId="0" fontId="33" fillId="32" borderId="73" xfId="0" applyNumberFormat="1" applyFont="1" applyFill="1" applyBorder="1" applyAlignment="1" applyProtection="1">
      <alignment horizontal="center" vertical="center"/>
      <protection/>
    </xf>
    <xf numFmtId="0" fontId="33" fillId="32" borderId="71" xfId="0" applyNumberFormat="1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 applyProtection="1">
      <alignment horizontal="center" vertical="center"/>
      <protection/>
    </xf>
    <xf numFmtId="0" fontId="27" fillId="32" borderId="62" xfId="0" applyFont="1" applyFill="1" applyBorder="1" applyAlignment="1" applyProtection="1">
      <alignment horizontal="center" vertical="center"/>
      <protection/>
    </xf>
    <xf numFmtId="0" fontId="27" fillId="32" borderId="56" xfId="0" applyNumberFormat="1" applyFont="1" applyFill="1" applyBorder="1" applyAlignment="1" applyProtection="1">
      <alignment horizontal="center" vertical="center"/>
      <protection/>
    </xf>
    <xf numFmtId="0" fontId="27" fillId="32" borderId="0" xfId="0" applyFont="1" applyFill="1" applyBorder="1" applyAlignment="1" applyProtection="1">
      <alignment textRotation="90"/>
      <protection/>
    </xf>
    <xf numFmtId="0" fontId="8" fillId="32" borderId="68" xfId="0" applyFont="1" applyFill="1" applyBorder="1" applyAlignment="1" applyProtection="1">
      <alignment horizontal="center" vertical="center" textRotation="90"/>
      <protection/>
    </xf>
    <xf numFmtId="0" fontId="8" fillId="32" borderId="10" xfId="0" applyFont="1" applyFill="1" applyBorder="1" applyAlignment="1" applyProtection="1">
      <alignment horizontal="center" vertical="center" textRotation="90"/>
      <protection/>
    </xf>
    <xf numFmtId="0" fontId="8" fillId="32" borderId="66" xfId="0" applyFont="1" applyFill="1" applyBorder="1" applyAlignment="1" applyProtection="1">
      <alignment horizontal="left" vertical="center" textRotation="90" wrapText="1"/>
      <protection/>
    </xf>
    <xf numFmtId="0" fontId="8" fillId="32" borderId="68" xfId="0" applyFont="1" applyFill="1" applyBorder="1" applyAlignment="1" applyProtection="1">
      <alignment horizontal="left" vertical="center" textRotation="90" wrapText="1"/>
      <protection/>
    </xf>
    <xf numFmtId="0" fontId="8" fillId="32" borderId="65" xfId="0" applyFont="1" applyFill="1" applyBorder="1" applyAlignment="1" applyProtection="1">
      <alignment horizontal="left" vertical="center" textRotation="90" wrapText="1"/>
      <protection/>
    </xf>
    <xf numFmtId="0" fontId="8" fillId="32" borderId="10" xfId="0" applyFont="1" applyFill="1" applyBorder="1" applyAlignment="1" applyProtection="1">
      <alignment horizontal="left" vertical="center" textRotation="90" wrapText="1"/>
      <protection/>
    </xf>
    <xf numFmtId="0" fontId="8" fillId="32" borderId="64" xfId="0" applyNumberFormat="1" applyFont="1" applyFill="1" applyBorder="1" applyAlignment="1" applyProtection="1">
      <alignment horizontal="center" vertical="center" wrapText="1"/>
      <protection/>
    </xf>
    <xf numFmtId="0" fontId="27" fillId="32" borderId="21" xfId="0" applyFont="1" applyFill="1" applyBorder="1" applyAlignment="1" applyProtection="1">
      <alignment horizontal="left" vertical="top" wrapText="1"/>
      <protection/>
    </xf>
    <xf numFmtId="0" fontId="27" fillId="32" borderId="55" xfId="0" applyFont="1" applyFill="1" applyBorder="1" applyAlignment="1" applyProtection="1">
      <alignment horizontal="left" vertical="top" wrapText="1"/>
      <protection/>
    </xf>
    <xf numFmtId="0" fontId="27" fillId="32" borderId="54" xfId="0" applyFont="1" applyFill="1" applyBorder="1" applyAlignment="1" applyProtection="1">
      <alignment horizontal="left" vertical="top" wrapText="1"/>
      <protection/>
    </xf>
    <xf numFmtId="0" fontId="8" fillId="32" borderId="0" xfId="0" applyFont="1" applyFill="1" applyBorder="1" applyAlignment="1" applyProtection="1">
      <alignment horizontal="center" vertical="center" textRotation="90" wrapText="1"/>
      <protection/>
    </xf>
    <xf numFmtId="0" fontId="8" fillId="32" borderId="66" xfId="0" applyFont="1" applyFill="1" applyBorder="1" applyAlignment="1" applyProtection="1">
      <alignment horizontal="center" vertical="center" wrapText="1"/>
      <protection/>
    </xf>
    <xf numFmtId="0" fontId="8" fillId="32" borderId="67" xfId="0" applyFont="1" applyFill="1" applyBorder="1" applyAlignment="1" applyProtection="1">
      <alignment horizontal="center" vertical="center" wrapText="1"/>
      <protection/>
    </xf>
    <xf numFmtId="0" fontId="8" fillId="32" borderId="68" xfId="0" applyFont="1" applyFill="1" applyBorder="1" applyAlignment="1" applyProtection="1">
      <alignment horizontal="center" vertical="center" wrapText="1"/>
      <protection/>
    </xf>
    <xf numFmtId="0" fontId="8" fillId="32" borderId="65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32" borderId="69" xfId="0" applyFont="1" applyFill="1" applyBorder="1" applyAlignment="1" applyProtection="1">
      <alignment horizontal="center" vertical="center" wrapText="1"/>
      <protection/>
    </xf>
    <xf numFmtId="0" fontId="8" fillId="32" borderId="70" xfId="0" applyFont="1" applyFill="1" applyBorder="1" applyAlignment="1" applyProtection="1">
      <alignment horizontal="center" vertical="center" wrapText="1"/>
      <protection/>
    </xf>
    <xf numFmtId="0" fontId="8" fillId="32" borderId="71" xfId="0" applyFont="1" applyFill="1" applyBorder="1" applyAlignment="1" applyProtection="1">
      <alignment horizontal="center" vertical="center" wrapText="1"/>
      <protection/>
    </xf>
    <xf numFmtId="0" fontId="8" fillId="32" borderId="87" xfId="0" applyFont="1" applyFill="1" applyBorder="1" applyAlignment="1" applyProtection="1">
      <alignment horizontal="center" vertical="center" textRotation="90"/>
      <protection/>
    </xf>
    <xf numFmtId="0" fontId="8" fillId="32" borderId="57" xfId="0" applyFont="1" applyFill="1" applyBorder="1" applyAlignment="1" applyProtection="1">
      <alignment horizontal="center" vertical="center" textRotation="90"/>
      <protection/>
    </xf>
    <xf numFmtId="0" fontId="8" fillId="32" borderId="88" xfId="0" applyFont="1" applyFill="1" applyBorder="1" applyAlignment="1" applyProtection="1">
      <alignment horizontal="center" vertical="center" textRotation="90"/>
      <protection/>
    </xf>
    <xf numFmtId="49" fontId="8" fillId="32" borderId="66" xfId="0" applyNumberFormat="1" applyFont="1" applyFill="1" applyBorder="1" applyAlignment="1" applyProtection="1">
      <alignment horizontal="center" vertical="center" textRotation="90" wrapText="1"/>
      <protection/>
    </xf>
    <xf numFmtId="49" fontId="8" fillId="32" borderId="68" xfId="0" applyNumberFormat="1" applyFont="1" applyFill="1" applyBorder="1" applyAlignment="1" applyProtection="1">
      <alignment horizontal="center" vertical="center" textRotation="90" wrapText="1"/>
      <protection/>
    </xf>
    <xf numFmtId="49" fontId="8" fillId="32" borderId="65" xfId="0" applyNumberFormat="1" applyFont="1" applyFill="1" applyBorder="1" applyAlignment="1" applyProtection="1">
      <alignment horizontal="center" vertical="center" textRotation="90" wrapText="1"/>
      <protection/>
    </xf>
    <xf numFmtId="49" fontId="8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32" borderId="66" xfId="0" applyFont="1" applyFill="1" applyBorder="1" applyAlignment="1" applyProtection="1">
      <alignment horizontal="center" vertical="center" textRotation="90" wrapText="1"/>
      <protection/>
    </xf>
    <xf numFmtId="49" fontId="8" fillId="32" borderId="63" xfId="0" applyNumberFormat="1" applyFont="1" applyFill="1" applyBorder="1" applyAlignment="1" applyProtection="1">
      <alignment horizontal="center" vertical="center" wrapText="1"/>
      <protection/>
    </xf>
    <xf numFmtId="49" fontId="8" fillId="32" borderId="64" xfId="0" applyNumberFormat="1" applyFont="1" applyFill="1" applyBorder="1" applyAlignment="1" applyProtection="1">
      <alignment horizontal="center" vertical="center" wrapText="1"/>
      <protection/>
    </xf>
    <xf numFmtId="0" fontId="8" fillId="32" borderId="66" xfId="0" applyFont="1" applyFill="1" applyBorder="1" applyAlignment="1" applyProtection="1">
      <alignment horizontal="center" vertical="center" textRotation="90"/>
      <protection/>
    </xf>
    <xf numFmtId="0" fontId="8" fillId="32" borderId="68" xfId="0" applyFont="1" applyFill="1" applyBorder="1" applyAlignment="1" applyProtection="1">
      <alignment horizontal="center" vertical="center" textRotation="90"/>
      <protection/>
    </xf>
    <xf numFmtId="0" fontId="8" fillId="32" borderId="65" xfId="0" applyFont="1" applyFill="1" applyBorder="1" applyAlignment="1" applyProtection="1">
      <alignment horizontal="center" vertical="center" textRotation="90"/>
      <protection/>
    </xf>
    <xf numFmtId="0" fontId="8" fillId="32" borderId="10" xfId="0" applyFont="1" applyFill="1" applyBorder="1" applyAlignment="1" applyProtection="1">
      <alignment horizontal="center" vertical="center" textRotation="90"/>
      <protection/>
    </xf>
    <xf numFmtId="0" fontId="8" fillId="32" borderId="72" xfId="0" applyFont="1" applyFill="1" applyBorder="1" applyAlignment="1" applyProtection="1">
      <alignment horizontal="center" vertical="center" wrapText="1"/>
      <protection/>
    </xf>
    <xf numFmtId="0" fontId="8" fillId="32" borderId="61" xfId="0" applyFont="1" applyFill="1" applyBorder="1" applyAlignment="1" applyProtection="1">
      <alignment horizontal="center" vertical="center" wrapText="1"/>
      <protection/>
    </xf>
    <xf numFmtId="0" fontId="8" fillId="32" borderId="62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/>
      <protection/>
    </xf>
    <xf numFmtId="0" fontId="27" fillId="32" borderId="25" xfId="0" applyFont="1" applyFill="1" applyBorder="1" applyAlignment="1" applyProtection="1">
      <alignment horizontal="center" vertical="center" wrapText="1"/>
      <protection/>
    </xf>
    <xf numFmtId="0" fontId="27" fillId="32" borderId="50" xfId="0" applyFont="1" applyFill="1" applyBorder="1" applyAlignment="1" applyProtection="1">
      <alignment horizontal="center" vertical="center" wrapText="1"/>
      <protection/>
    </xf>
    <xf numFmtId="49" fontId="27" fillId="32" borderId="21" xfId="0" applyNumberFormat="1" applyFont="1" applyFill="1" applyBorder="1" applyAlignment="1" applyProtection="1">
      <alignment horizontal="center" vertical="center" wrapText="1"/>
      <protection/>
    </xf>
    <xf numFmtId="49" fontId="27" fillId="32" borderId="55" xfId="0" applyNumberFormat="1" applyFont="1" applyFill="1" applyBorder="1" applyAlignment="1" applyProtection="1">
      <alignment horizontal="center" vertical="center" wrapText="1"/>
      <protection/>
    </xf>
    <xf numFmtId="49" fontId="27" fillId="32" borderId="50" xfId="0" applyNumberFormat="1" applyFont="1" applyFill="1" applyBorder="1" applyAlignment="1" applyProtection="1">
      <alignment horizontal="center" vertical="center" wrapText="1"/>
      <protection/>
    </xf>
    <xf numFmtId="0" fontId="32" fillId="32" borderId="25" xfId="0" applyFont="1" applyFill="1" applyBorder="1" applyAlignment="1">
      <alignment horizontal="left" vertical="center" wrapText="1"/>
    </xf>
    <xf numFmtId="0" fontId="32" fillId="32" borderId="55" xfId="0" applyFont="1" applyFill="1" applyBorder="1" applyAlignment="1">
      <alignment horizontal="left" vertical="center" wrapText="1"/>
    </xf>
    <xf numFmtId="0" fontId="32" fillId="32" borderId="54" xfId="0" applyFont="1" applyFill="1" applyBorder="1" applyAlignment="1">
      <alignment horizontal="left" vertical="center" wrapText="1"/>
    </xf>
    <xf numFmtId="0" fontId="32" fillId="32" borderId="58" xfId="0" applyFont="1" applyFill="1" applyBorder="1" applyAlignment="1">
      <alignment horizontal="left" vertical="center" wrapText="1"/>
    </xf>
    <xf numFmtId="0" fontId="32" fillId="32" borderId="40" xfId="0" applyFont="1" applyFill="1" applyBorder="1" applyAlignment="1">
      <alignment horizontal="left" vertical="center" wrapText="1"/>
    </xf>
    <xf numFmtId="0" fontId="32" fillId="32" borderId="81" xfId="0" applyFont="1" applyFill="1" applyBorder="1" applyAlignment="1">
      <alignment horizontal="left" vertical="center" wrapText="1"/>
    </xf>
    <xf numFmtId="0" fontId="27" fillId="32" borderId="55" xfId="0" applyFont="1" applyFill="1" applyBorder="1" applyAlignment="1" applyProtection="1">
      <alignment horizontal="center" wrapText="1"/>
      <protection/>
    </xf>
    <xf numFmtId="49" fontId="27" fillId="32" borderId="54" xfId="0" applyNumberFormat="1" applyFont="1" applyFill="1" applyBorder="1" applyAlignment="1" applyProtection="1">
      <alignment horizontal="center" vertical="center" wrapText="1"/>
      <protection/>
    </xf>
    <xf numFmtId="0" fontId="27" fillId="32" borderId="21" xfId="0" applyFont="1" applyFill="1" applyBorder="1" applyAlignment="1" applyProtection="1">
      <alignment horizontal="left" wrapText="1"/>
      <protection/>
    </xf>
    <xf numFmtId="0" fontId="27" fillId="32" borderId="55" xfId="0" applyFont="1" applyFill="1" applyBorder="1" applyAlignment="1" applyProtection="1">
      <alignment horizontal="left" wrapText="1"/>
      <protection/>
    </xf>
    <xf numFmtId="0" fontId="27" fillId="32" borderId="50" xfId="0" applyFont="1" applyFill="1" applyBorder="1" applyAlignment="1" applyProtection="1">
      <alignment horizontal="left" wrapText="1"/>
      <protection/>
    </xf>
    <xf numFmtId="0" fontId="27" fillId="32" borderId="26" xfId="0" applyFont="1" applyFill="1" applyBorder="1" applyAlignment="1" applyProtection="1">
      <alignment horizontal="left" wrapText="1"/>
      <protection/>
    </xf>
    <xf numFmtId="0" fontId="27" fillId="32" borderId="76" xfId="0" applyFont="1" applyFill="1" applyBorder="1" applyAlignment="1" applyProtection="1">
      <alignment horizontal="left" wrapText="1"/>
      <protection/>
    </xf>
    <xf numFmtId="0" fontId="27" fillId="32" borderId="75" xfId="0" applyFont="1" applyFill="1" applyBorder="1" applyAlignment="1" applyProtection="1">
      <alignment horizontal="left" wrapText="1"/>
      <protection/>
    </xf>
    <xf numFmtId="0" fontId="27" fillId="32" borderId="65" xfId="0" applyNumberFormat="1" applyFont="1" applyFill="1" applyBorder="1" applyAlignment="1" applyProtection="1">
      <alignment horizontal="center" vertical="center"/>
      <protection/>
    </xf>
    <xf numFmtId="0" fontId="27" fillId="32" borderId="47" xfId="0" applyNumberFormat="1" applyFont="1" applyFill="1" applyBorder="1" applyAlignment="1" applyProtection="1">
      <alignment horizontal="center" vertical="center"/>
      <protection/>
    </xf>
    <xf numFmtId="0" fontId="27" fillId="32" borderId="45" xfId="0" applyNumberFormat="1" applyFont="1" applyFill="1" applyBorder="1" applyAlignment="1" applyProtection="1">
      <alignment horizontal="center" vertical="center"/>
      <protection/>
    </xf>
    <xf numFmtId="0" fontId="27" fillId="32" borderId="10" xfId="0" applyNumberFormat="1" applyFont="1" applyFill="1" applyBorder="1" applyAlignment="1" applyProtection="1">
      <alignment horizontal="center" vertical="center"/>
      <protection/>
    </xf>
    <xf numFmtId="0" fontId="32" fillId="32" borderId="50" xfId="0" applyFont="1" applyFill="1" applyBorder="1" applyAlignment="1">
      <alignment horizontal="left" vertical="center" wrapText="1"/>
    </xf>
    <xf numFmtId="0" fontId="27" fillId="32" borderId="25" xfId="0" applyFont="1" applyFill="1" applyBorder="1" applyAlignment="1">
      <alignment horizontal="left" vertical="center" wrapText="1"/>
    </xf>
    <xf numFmtId="0" fontId="27" fillId="32" borderId="55" xfId="0" applyFont="1" applyFill="1" applyBorder="1" applyAlignment="1">
      <alignment horizontal="left" vertical="center" wrapText="1"/>
    </xf>
    <xf numFmtId="0" fontId="27" fillId="32" borderId="50" xfId="0" applyFont="1" applyFill="1" applyBorder="1" applyAlignment="1">
      <alignment horizontal="left" vertical="center" wrapText="1"/>
    </xf>
    <xf numFmtId="49" fontId="27" fillId="32" borderId="58" xfId="0" applyNumberFormat="1" applyFont="1" applyFill="1" applyBorder="1" applyAlignment="1" applyProtection="1">
      <alignment horizontal="center" wrapText="1"/>
      <protection/>
    </xf>
    <xf numFmtId="49" fontId="27" fillId="32" borderId="40" xfId="0" applyNumberFormat="1" applyFont="1" applyFill="1" applyBorder="1" applyAlignment="1" applyProtection="1">
      <alignment horizontal="center" wrapText="1"/>
      <protection/>
    </xf>
    <xf numFmtId="49" fontId="27" fillId="32" borderId="81" xfId="0" applyNumberFormat="1" applyFont="1" applyFill="1" applyBorder="1" applyAlignment="1" applyProtection="1">
      <alignment horizontal="center" wrapText="1"/>
      <protection/>
    </xf>
    <xf numFmtId="0" fontId="32" fillId="32" borderId="26" xfId="0" applyFont="1" applyFill="1" applyBorder="1" applyAlignment="1">
      <alignment horizontal="left" vertical="center" wrapText="1"/>
    </xf>
    <xf numFmtId="0" fontId="32" fillId="32" borderId="76" xfId="0" applyFont="1" applyFill="1" applyBorder="1" applyAlignment="1">
      <alignment horizontal="left" vertical="center" wrapText="1"/>
    </xf>
    <xf numFmtId="49" fontId="27" fillId="32" borderId="50" xfId="0" applyNumberFormat="1" applyFont="1" applyFill="1" applyBorder="1" applyAlignment="1" applyProtection="1">
      <alignment horizontal="center" wrapText="1"/>
      <protection/>
    </xf>
    <xf numFmtId="49" fontId="27" fillId="32" borderId="27" xfId="0" applyNumberFormat="1" applyFont="1" applyFill="1" applyBorder="1" applyAlignment="1" applyProtection="1">
      <alignment horizontal="center" vertical="center" wrapText="1"/>
      <protection/>
    </xf>
    <xf numFmtId="49" fontId="27" fillId="32" borderId="28" xfId="0" applyNumberFormat="1" applyFont="1" applyFill="1" applyBorder="1" applyAlignment="1" applyProtection="1">
      <alignment horizontal="center" vertical="center" wrapText="1"/>
      <protection/>
    </xf>
    <xf numFmtId="49" fontId="27" fillId="32" borderId="29" xfId="0" applyNumberFormat="1" applyFont="1" applyFill="1" applyBorder="1" applyAlignment="1" applyProtection="1">
      <alignment horizontal="center" vertical="center" wrapText="1"/>
      <protection/>
    </xf>
    <xf numFmtId="0" fontId="27" fillId="32" borderId="63" xfId="0" applyFont="1" applyFill="1" applyBorder="1" applyAlignment="1" applyProtection="1">
      <alignment horizontal="left" wrapText="1"/>
      <protection/>
    </xf>
    <xf numFmtId="0" fontId="27" fillId="32" borderId="64" xfId="0" applyFont="1" applyFill="1" applyBorder="1" applyAlignment="1" applyProtection="1">
      <alignment horizontal="left" wrapText="1"/>
      <protection/>
    </xf>
    <xf numFmtId="0" fontId="32" fillId="32" borderId="21" xfId="0" applyFont="1" applyFill="1" applyBorder="1" applyAlignment="1">
      <alignment horizontal="left" vertical="center" wrapText="1"/>
    </xf>
    <xf numFmtId="49" fontId="27" fillId="32" borderId="25" xfId="0" applyNumberFormat="1" applyFont="1" applyFill="1" applyBorder="1" applyAlignment="1" applyProtection="1">
      <alignment horizontal="center" wrapText="1"/>
      <protection/>
    </xf>
    <xf numFmtId="0" fontId="27" fillId="32" borderId="25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 horizontal="left" wrapText="1"/>
      <protection/>
    </xf>
    <xf numFmtId="0" fontId="8" fillId="32" borderId="48" xfId="0" applyFont="1" applyFill="1" applyBorder="1" applyAlignment="1" applyProtection="1">
      <alignment horizontal="center"/>
      <protection/>
    </xf>
    <xf numFmtId="0" fontId="11" fillId="32" borderId="48" xfId="0" applyFont="1" applyFill="1" applyBorder="1" applyAlignment="1" applyProtection="1">
      <alignment horizontal="center" wrapText="1"/>
      <protection/>
    </xf>
    <xf numFmtId="0" fontId="8" fillId="32" borderId="48" xfId="0" applyFont="1" applyFill="1" applyBorder="1" applyAlignment="1" applyProtection="1">
      <alignment horizontal="center" vertical="center" wrapText="1"/>
      <protection/>
    </xf>
    <xf numFmtId="0" fontId="8" fillId="32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left" vertical="center" wrapText="1"/>
      <protection/>
    </xf>
    <xf numFmtId="0" fontId="18" fillId="0" borderId="48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justify" wrapText="1"/>
      <protection/>
    </xf>
    <xf numFmtId="0" fontId="6" fillId="0" borderId="0" xfId="0" applyFont="1" applyBorder="1" applyAlignment="1" applyProtection="1">
      <alignment horizontal="left" vertical="justify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48" xfId="0" applyFont="1" applyFill="1" applyBorder="1" applyAlignment="1" applyProtection="1">
      <alignment horizontal="left" vertical="center" wrapText="1"/>
      <protection/>
    </xf>
    <xf numFmtId="0" fontId="18" fillId="0" borderId="48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18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18" fillId="0" borderId="4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48" xfId="0" applyFont="1" applyFill="1" applyBorder="1" applyAlignment="1" applyProtection="1">
      <alignment wrapText="1"/>
      <protection/>
    </xf>
    <xf numFmtId="0" fontId="6" fillId="0" borderId="48" xfId="0" applyFont="1" applyFill="1" applyBorder="1" applyAlignment="1" applyProtection="1">
      <alignment horizontal="left" wrapText="1"/>
      <protection/>
    </xf>
    <xf numFmtId="0" fontId="18" fillId="0" borderId="4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18" fillId="0" borderId="55" xfId="0" applyFont="1" applyBorder="1" applyAlignment="1">
      <alignment horizontal="center"/>
    </xf>
    <xf numFmtId="0" fontId="6" fillId="0" borderId="43" xfId="0" applyFont="1" applyFill="1" applyBorder="1" applyAlignment="1" applyProtection="1">
      <alignment horizontal="left" vertical="center" wrapText="1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6" fillId="0" borderId="4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2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333375</xdr:rowOff>
    </xdr:from>
    <xdr:to>
      <xdr:col>7</xdr:col>
      <xdr:colOff>85725</xdr:colOff>
      <xdr:row>3</xdr:row>
      <xdr:rowOff>485775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33375"/>
          <a:ext cx="1743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18"/>
  <sheetViews>
    <sheetView tabSelected="1" view="pageBreakPreview" zoomScale="50" zoomScaleNormal="50" zoomScaleSheetLayoutView="50" zoomScalePageLayoutView="0" workbookViewId="0" topLeftCell="A25">
      <selection activeCell="U25" sqref="U25:AG25"/>
    </sheetView>
  </sheetViews>
  <sheetFormatPr defaultColWidth="10.125" defaultRowHeight="12.75"/>
  <cols>
    <col min="1" max="3" width="4.375" style="2" customWidth="1"/>
    <col min="4" max="4" width="12.375" style="2" customWidth="1"/>
    <col min="5" max="5" width="3.875" style="2" hidden="1" customWidth="1"/>
    <col min="6" max="6" width="1.12109375" style="2" hidden="1" customWidth="1"/>
    <col min="7" max="7" width="8.125" style="2" customWidth="1"/>
    <col min="8" max="8" width="10.125" style="2" customWidth="1"/>
    <col min="9" max="9" width="7.00390625" style="2" customWidth="1"/>
    <col min="10" max="11" width="8.125" style="2" customWidth="1"/>
    <col min="12" max="12" width="9.625" style="2" customWidth="1"/>
    <col min="13" max="13" width="7.25390625" style="22" customWidth="1"/>
    <col min="14" max="14" width="8.75390625" style="22" customWidth="1"/>
    <col min="15" max="16" width="7.625" style="23" customWidth="1"/>
    <col min="17" max="17" width="7.625" style="24" customWidth="1"/>
    <col min="18" max="18" width="7.875" style="24" customWidth="1"/>
    <col min="19" max="19" width="7.625" style="24" customWidth="1"/>
    <col min="20" max="20" width="11.375" style="24" customWidth="1"/>
    <col min="21" max="21" width="5.875" style="24" customWidth="1"/>
    <col min="22" max="22" width="6.625" style="24" customWidth="1"/>
    <col min="23" max="23" width="4.375" style="24" customWidth="1"/>
    <col min="24" max="24" width="8.00390625" style="24" customWidth="1"/>
    <col min="25" max="26" width="5.25390625" style="24" customWidth="1"/>
    <col min="27" max="27" width="5.875" style="24" customWidth="1"/>
    <col min="28" max="29" width="4.375" style="21" customWidth="1"/>
    <col min="30" max="30" width="8.375" style="21" customWidth="1"/>
    <col min="31" max="31" width="6.125" style="21" customWidth="1"/>
    <col min="32" max="32" width="7.25390625" style="2" customWidth="1"/>
    <col min="33" max="33" width="5.00390625" style="2" customWidth="1"/>
    <col min="34" max="34" width="7.25390625" style="2" customWidth="1"/>
    <col min="35" max="35" width="5.25390625" style="2" customWidth="1"/>
    <col min="36" max="36" width="5.625" style="2" customWidth="1"/>
    <col min="37" max="38" width="6.125" style="2" customWidth="1"/>
    <col min="39" max="39" width="5.625" style="2" customWidth="1"/>
    <col min="40" max="40" width="6.125" style="2" customWidth="1"/>
    <col min="41" max="41" width="6.375" style="2" customWidth="1"/>
    <col min="42" max="42" width="8.125" style="2" customWidth="1"/>
    <col min="43" max="43" width="5.875" style="2" customWidth="1"/>
    <col min="44" max="44" width="7.00390625" style="2" customWidth="1"/>
    <col min="45" max="45" width="5.25390625" style="2" customWidth="1"/>
    <col min="46" max="47" width="5.625" style="2" customWidth="1"/>
    <col min="48" max="48" width="7.00390625" style="2" customWidth="1"/>
    <col min="49" max="49" width="6.75390625" style="2" customWidth="1"/>
    <col min="50" max="50" width="8.375" style="2" customWidth="1"/>
    <col min="51" max="51" width="5.625" style="2" customWidth="1"/>
    <col min="52" max="52" width="7.00390625" style="2" customWidth="1"/>
    <col min="53" max="53" width="5.875" style="2" customWidth="1"/>
    <col min="54" max="54" width="7.25390625" style="2" customWidth="1"/>
    <col min="55" max="55" width="5.75390625" style="2" customWidth="1"/>
    <col min="56" max="56" width="7.125" style="2" customWidth="1"/>
    <col min="57" max="57" width="6.375" style="2" customWidth="1"/>
    <col min="58" max="58" width="7.25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1" ht="38.25" customHeight="1"/>
    <row r="2" spans="1:62" ht="29.25" customHeight="1">
      <c r="A2" s="446" t="s">
        <v>73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</row>
    <row r="3" spans="1:64" s="4" customFormat="1" ht="31.5" customHeight="1">
      <c r="A3" s="447" t="s">
        <v>289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3"/>
      <c r="BL3" s="3"/>
    </row>
    <row r="4" spans="1:67" ht="39" customHeight="1">
      <c r="A4" s="448" t="s">
        <v>126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645"/>
      <c r="BL4" s="645"/>
      <c r="BM4" s="645"/>
      <c r="BN4" s="645"/>
      <c r="BO4" s="645"/>
    </row>
    <row r="5" spans="1:62" ht="52.5" customHeight="1">
      <c r="A5" s="452" t="s">
        <v>127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</row>
    <row r="6" spans="1:62" ht="22.5" customHeight="1">
      <c r="A6" s="34"/>
      <c r="B6" s="445" t="s">
        <v>114</v>
      </c>
      <c r="C6" s="445"/>
      <c r="D6" s="445"/>
      <c r="E6" s="445"/>
      <c r="F6" s="445"/>
      <c r="G6" s="445"/>
      <c r="H6" s="445"/>
      <c r="I6" s="445"/>
      <c r="J6" s="5"/>
      <c r="K6" s="5"/>
      <c r="L6" s="5"/>
      <c r="M6" s="5"/>
      <c r="N6" s="5"/>
      <c r="O6" s="25"/>
      <c r="P6" s="25"/>
      <c r="Q6" s="438" t="s">
        <v>0</v>
      </c>
      <c r="R6" s="438"/>
      <c r="S6" s="438"/>
      <c r="T6" s="438"/>
      <c r="U6" s="439" t="s">
        <v>1</v>
      </c>
      <c r="V6" s="439"/>
      <c r="W6" s="439"/>
      <c r="X6" s="439"/>
      <c r="Y6" s="439"/>
      <c r="Z6" s="439"/>
      <c r="AA6" s="439"/>
      <c r="AB6" s="439"/>
      <c r="AC6" s="53" t="s">
        <v>2</v>
      </c>
      <c r="AD6" s="53"/>
      <c r="AE6" s="53"/>
      <c r="AF6" s="53"/>
      <c r="AG6" s="53"/>
      <c r="AH6" s="441" t="s">
        <v>209</v>
      </c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216"/>
      <c r="AU6" s="216"/>
      <c r="AV6" s="688" t="s">
        <v>3</v>
      </c>
      <c r="AW6" s="688"/>
      <c r="AX6" s="688"/>
      <c r="AY6" s="688"/>
      <c r="AZ6" s="688"/>
      <c r="BA6" s="689" t="s">
        <v>210</v>
      </c>
      <c r="BB6" s="689"/>
      <c r="BC6" s="689"/>
      <c r="BD6" s="689"/>
      <c r="BE6" s="689"/>
      <c r="BF6" s="689"/>
      <c r="BG6" s="689"/>
      <c r="BH6" s="689"/>
      <c r="BI6" s="211"/>
      <c r="BJ6" s="211"/>
    </row>
    <row r="7" spans="1:62" ht="29.25" customHeight="1">
      <c r="A7" s="451" t="s">
        <v>115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25"/>
      <c r="P7" s="25"/>
      <c r="Q7" s="54"/>
      <c r="R7" s="54"/>
      <c r="S7" s="437" t="s">
        <v>282</v>
      </c>
      <c r="T7" s="437"/>
      <c r="U7" s="437"/>
      <c r="V7" s="437"/>
      <c r="W7" s="437"/>
      <c r="X7" s="437"/>
      <c r="Y7" s="437"/>
      <c r="Z7" s="437"/>
      <c r="AA7" s="437"/>
      <c r="AB7" s="437"/>
      <c r="AC7" s="54"/>
      <c r="AD7" s="55"/>
      <c r="AE7" s="53"/>
      <c r="AF7" s="53"/>
      <c r="AG7" s="53"/>
      <c r="AH7" s="442" t="s">
        <v>4</v>
      </c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56"/>
      <c r="AW7" s="57"/>
      <c r="AX7" s="57"/>
      <c r="AY7" s="57"/>
      <c r="AZ7" s="57"/>
      <c r="BA7" s="57"/>
      <c r="BB7" s="57"/>
      <c r="BC7" s="57"/>
      <c r="BD7" s="34"/>
      <c r="BE7" s="34"/>
      <c r="BF7" s="34"/>
      <c r="BG7" s="34"/>
      <c r="BH7" s="34"/>
      <c r="BI7" s="34"/>
      <c r="BJ7" s="34"/>
    </row>
    <row r="8" spans="1:62" ht="46.5" customHeight="1">
      <c r="A8" s="283" t="s">
        <v>116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5"/>
      <c r="O8" s="58"/>
      <c r="P8" s="58"/>
      <c r="Q8" s="54" t="s">
        <v>74</v>
      </c>
      <c r="R8" s="54"/>
      <c r="S8" s="54"/>
      <c r="T8" s="54"/>
      <c r="U8" s="54"/>
      <c r="V8" s="54"/>
      <c r="W8" s="54"/>
      <c r="X8" s="439" t="s">
        <v>283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217"/>
      <c r="AU8" s="217"/>
      <c r="AV8" s="212" t="s">
        <v>5</v>
      </c>
      <c r="AW8" s="212"/>
      <c r="AX8" s="212"/>
      <c r="AY8" s="212"/>
      <c r="AZ8" s="212"/>
      <c r="BA8" s="690" t="s">
        <v>304</v>
      </c>
      <c r="BB8" s="690"/>
      <c r="BC8" s="690"/>
      <c r="BD8" s="690"/>
      <c r="BE8" s="690"/>
      <c r="BF8" s="690"/>
      <c r="BG8" s="690"/>
      <c r="BH8" s="690"/>
      <c r="BI8" s="213"/>
      <c r="BJ8" s="213"/>
    </row>
    <row r="9" spans="1:62" ht="21.75" customHeight="1">
      <c r="A9" s="34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"/>
      <c r="N9" s="5"/>
      <c r="O9" s="58"/>
      <c r="P9" s="60"/>
      <c r="Q9" s="54"/>
      <c r="R9" s="54"/>
      <c r="S9" s="54"/>
      <c r="T9" s="54"/>
      <c r="U9" s="54"/>
      <c r="V9" s="54"/>
      <c r="W9" s="54"/>
      <c r="X9" s="449" t="s">
        <v>94</v>
      </c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37"/>
      <c r="AU9" s="437"/>
      <c r="AV9" s="56"/>
      <c r="AW9" s="38"/>
      <c r="AX9" s="38"/>
      <c r="AY9" s="38"/>
      <c r="AZ9" s="38"/>
      <c r="BA9" s="38"/>
      <c r="BB9" s="38"/>
      <c r="BC9" s="56"/>
      <c r="BD9" s="56"/>
      <c r="BE9" s="56"/>
      <c r="BF9" s="56"/>
      <c r="BG9" s="56"/>
      <c r="BH9" s="56"/>
      <c r="BI9" s="56"/>
      <c r="BJ9" s="56"/>
    </row>
    <row r="10" spans="1:63" ht="55.5" customHeight="1">
      <c r="A10" s="283" t="s">
        <v>119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52"/>
      <c r="Q10" s="443" t="s">
        <v>123</v>
      </c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687" t="s">
        <v>6</v>
      </c>
      <c r="AW10" s="687"/>
      <c r="AX10" s="687"/>
      <c r="AY10" s="687"/>
      <c r="AZ10" s="687"/>
      <c r="BA10" s="691" t="s">
        <v>303</v>
      </c>
      <c r="BB10" s="691"/>
      <c r="BC10" s="691"/>
      <c r="BD10" s="691"/>
      <c r="BE10" s="691"/>
      <c r="BF10" s="691"/>
      <c r="BG10" s="691"/>
      <c r="BH10" s="691"/>
      <c r="BI10" s="214"/>
      <c r="BJ10" s="214"/>
      <c r="BK10" s="56"/>
    </row>
    <row r="11" spans="1:62" ht="30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2"/>
      <c r="Q11" s="215" t="s">
        <v>288</v>
      </c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216"/>
      <c r="AV11" s="62"/>
      <c r="AW11" s="62"/>
      <c r="AX11" s="62"/>
      <c r="AY11" s="62"/>
      <c r="AZ11" s="62"/>
      <c r="BA11" s="62"/>
      <c r="BB11" s="62"/>
      <c r="BC11" s="62"/>
      <c r="BD11" s="31"/>
      <c r="BE11" s="31"/>
      <c r="BF11" s="31"/>
      <c r="BG11" s="31"/>
      <c r="BH11" s="31"/>
      <c r="BI11" s="31"/>
      <c r="BJ11" s="31"/>
    </row>
    <row r="12" spans="1:63" ht="24.75" customHeight="1">
      <c r="A12" s="6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42" t="s">
        <v>120</v>
      </c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56"/>
      <c r="AW12" s="62"/>
      <c r="AX12" s="62"/>
      <c r="AY12" s="62"/>
      <c r="AZ12" s="62"/>
      <c r="BA12" s="623" t="s">
        <v>284</v>
      </c>
      <c r="BB12" s="623"/>
      <c r="BC12" s="623"/>
      <c r="BD12" s="623"/>
      <c r="BE12" s="623"/>
      <c r="BF12" s="623"/>
      <c r="BG12" s="623"/>
      <c r="BH12" s="623"/>
      <c r="BI12" s="209"/>
      <c r="BJ12" s="209"/>
      <c r="BK12" s="210"/>
    </row>
    <row r="13" spans="1:63" ht="28.5" customHeight="1">
      <c r="A13" s="64" t="s">
        <v>117</v>
      </c>
      <c r="B13" s="138"/>
      <c r="C13" s="138"/>
      <c r="D13" s="138"/>
      <c r="E13" s="138"/>
      <c r="F13" s="138"/>
      <c r="G13" s="138"/>
      <c r="H13" s="436" t="s">
        <v>118</v>
      </c>
      <c r="I13" s="436"/>
      <c r="J13" s="436"/>
      <c r="K13" s="65"/>
      <c r="L13" s="65"/>
      <c r="M13" s="65"/>
      <c r="N13" s="66"/>
      <c r="O13" s="67"/>
      <c r="P13" s="67"/>
      <c r="Q13" s="440" t="s">
        <v>7</v>
      </c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68"/>
      <c r="AD13" s="444" t="s">
        <v>9</v>
      </c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68"/>
      <c r="AT13" s="68"/>
      <c r="AU13" s="68"/>
      <c r="AV13" s="283" t="s">
        <v>8</v>
      </c>
      <c r="AW13" s="283"/>
      <c r="AX13" s="283"/>
      <c r="AY13" s="283"/>
      <c r="AZ13" s="283"/>
      <c r="BA13" s="692"/>
      <c r="BB13" s="692"/>
      <c r="BC13" s="692"/>
      <c r="BD13" s="692"/>
      <c r="BE13" s="692"/>
      <c r="BF13" s="692"/>
      <c r="BG13" s="692"/>
      <c r="BH13" s="692"/>
      <c r="BI13" s="209"/>
      <c r="BJ13" s="209"/>
      <c r="BK13" s="210"/>
    </row>
    <row r="14" spans="1:62" ht="27.75" customHeight="1">
      <c r="A14" s="34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67"/>
      <c r="P14" s="67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431" t="s">
        <v>10</v>
      </c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70"/>
      <c r="AS14" s="70"/>
      <c r="AT14" s="70"/>
      <c r="AU14" s="70"/>
      <c r="AV14" s="34"/>
      <c r="AW14" s="34"/>
      <c r="AX14" s="34"/>
      <c r="AY14" s="34"/>
      <c r="AZ14" s="34"/>
      <c r="BA14" s="34"/>
      <c r="BB14" s="34"/>
      <c r="BC14" s="59"/>
      <c r="BD14" s="71"/>
      <c r="BE14" s="71"/>
      <c r="BF14" s="71"/>
      <c r="BG14" s="71"/>
      <c r="BH14" s="71"/>
      <c r="BI14" s="71"/>
      <c r="BJ14" s="71"/>
    </row>
    <row r="15" spans="1:62" ht="35.25" customHeight="1">
      <c r="A15" s="34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7"/>
      <c r="P15" s="67"/>
      <c r="Q15" s="430" t="s">
        <v>11</v>
      </c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29" t="s">
        <v>281</v>
      </c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34"/>
      <c r="AW15" s="34"/>
      <c r="AX15" s="34"/>
      <c r="AY15" s="34"/>
      <c r="AZ15" s="34"/>
      <c r="BA15" s="34"/>
      <c r="BB15" s="34"/>
      <c r="BC15" s="59"/>
      <c r="BD15" s="71"/>
      <c r="BE15" s="71"/>
      <c r="BF15" s="71"/>
      <c r="BG15" s="71"/>
      <c r="BH15" s="71"/>
      <c r="BI15" s="71"/>
      <c r="BJ15" s="71"/>
    </row>
    <row r="16" spans="1:62" ht="33" customHeight="1" thickBot="1">
      <c r="A16" s="433" t="s">
        <v>285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56"/>
      <c r="AY16" s="56"/>
      <c r="AZ16" s="56"/>
      <c r="BA16" s="56"/>
      <c r="BB16" s="56"/>
      <c r="BC16" s="30"/>
      <c r="BD16" s="29"/>
      <c r="BE16" s="29"/>
      <c r="BF16" s="29"/>
      <c r="BG16" s="71"/>
      <c r="BH16" s="71"/>
      <c r="BI16" s="71"/>
      <c r="BJ16" s="71"/>
    </row>
    <row r="17" spans="1:62" ht="22.5" customHeight="1">
      <c r="A17" s="434" t="s">
        <v>30</v>
      </c>
      <c r="B17" s="310" t="s">
        <v>61</v>
      </c>
      <c r="C17" s="311"/>
      <c r="D17" s="311"/>
      <c r="E17" s="312"/>
      <c r="F17" s="318" t="s">
        <v>62</v>
      </c>
      <c r="G17" s="319"/>
      <c r="H17" s="319"/>
      <c r="I17" s="319"/>
      <c r="J17" s="320"/>
      <c r="K17" s="426" t="s">
        <v>63</v>
      </c>
      <c r="L17" s="427"/>
      <c r="M17" s="427"/>
      <c r="N17" s="427"/>
      <c r="O17" s="428"/>
      <c r="P17" s="426" t="s">
        <v>64</v>
      </c>
      <c r="Q17" s="427"/>
      <c r="R17" s="427"/>
      <c r="S17" s="428"/>
      <c r="T17" s="307" t="s">
        <v>65</v>
      </c>
      <c r="U17" s="308"/>
      <c r="V17" s="308"/>
      <c r="W17" s="308"/>
      <c r="X17" s="309"/>
      <c r="Y17" s="307" t="s">
        <v>66</v>
      </c>
      <c r="Z17" s="308"/>
      <c r="AA17" s="308"/>
      <c r="AB17" s="309"/>
      <c r="AC17" s="307" t="s">
        <v>67</v>
      </c>
      <c r="AD17" s="308"/>
      <c r="AE17" s="308"/>
      <c r="AF17" s="309"/>
      <c r="AG17" s="307" t="s">
        <v>68</v>
      </c>
      <c r="AH17" s="308"/>
      <c r="AI17" s="308"/>
      <c r="AJ17" s="309"/>
      <c r="AK17" s="307" t="s">
        <v>69</v>
      </c>
      <c r="AL17" s="308"/>
      <c r="AM17" s="308"/>
      <c r="AN17" s="309"/>
      <c r="AO17" s="307" t="s">
        <v>70</v>
      </c>
      <c r="AP17" s="308"/>
      <c r="AQ17" s="308"/>
      <c r="AR17" s="309"/>
      <c r="AS17" s="307" t="s">
        <v>71</v>
      </c>
      <c r="AT17" s="308"/>
      <c r="AU17" s="308"/>
      <c r="AV17" s="309"/>
      <c r="AW17" s="307" t="s">
        <v>72</v>
      </c>
      <c r="AX17" s="308"/>
      <c r="AY17" s="308"/>
      <c r="AZ17" s="308"/>
      <c r="BA17" s="309"/>
      <c r="BB17" s="56"/>
      <c r="BC17" s="30"/>
      <c r="BD17" s="29"/>
      <c r="BE17" s="29"/>
      <c r="BF17" s="29"/>
      <c r="BG17" s="8"/>
      <c r="BH17" s="8"/>
      <c r="BI17" s="8"/>
      <c r="BJ17" s="8"/>
    </row>
    <row r="18" spans="1:62" s="9" customFormat="1" ht="38.25" customHeight="1" thickBot="1">
      <c r="A18" s="435"/>
      <c r="B18" s="126">
        <v>1</v>
      </c>
      <c r="C18" s="127">
        <f aca="true" t="shared" si="0" ref="C18:BA18">B18+1</f>
        <v>2</v>
      </c>
      <c r="D18" s="127">
        <f t="shared" si="0"/>
        <v>3</v>
      </c>
      <c r="E18" s="128">
        <f t="shared" si="0"/>
        <v>4</v>
      </c>
      <c r="F18" s="126">
        <f t="shared" si="0"/>
        <v>5</v>
      </c>
      <c r="G18" s="127">
        <f t="shared" si="0"/>
        <v>6</v>
      </c>
      <c r="H18" s="127">
        <f t="shared" si="0"/>
        <v>7</v>
      </c>
      <c r="I18" s="127">
        <f t="shared" si="0"/>
        <v>8</v>
      </c>
      <c r="J18" s="128">
        <f t="shared" si="0"/>
        <v>9</v>
      </c>
      <c r="K18" s="126">
        <f t="shared" si="0"/>
        <v>10</v>
      </c>
      <c r="L18" s="127">
        <f t="shared" si="0"/>
        <v>11</v>
      </c>
      <c r="M18" s="127">
        <f t="shared" si="0"/>
        <v>12</v>
      </c>
      <c r="N18" s="127">
        <f t="shared" si="0"/>
        <v>13</v>
      </c>
      <c r="O18" s="128">
        <f t="shared" si="0"/>
        <v>14</v>
      </c>
      <c r="P18" s="126">
        <f t="shared" si="0"/>
        <v>15</v>
      </c>
      <c r="Q18" s="127">
        <f t="shared" si="0"/>
        <v>16</v>
      </c>
      <c r="R18" s="127">
        <f t="shared" si="0"/>
        <v>17</v>
      </c>
      <c r="S18" s="128">
        <f t="shared" si="0"/>
        <v>18</v>
      </c>
      <c r="T18" s="126">
        <f t="shared" si="0"/>
        <v>19</v>
      </c>
      <c r="U18" s="127">
        <f t="shared" si="0"/>
        <v>20</v>
      </c>
      <c r="V18" s="127">
        <f t="shared" si="0"/>
        <v>21</v>
      </c>
      <c r="W18" s="127">
        <f t="shared" si="0"/>
        <v>22</v>
      </c>
      <c r="X18" s="128">
        <f t="shared" si="0"/>
        <v>23</v>
      </c>
      <c r="Y18" s="126">
        <f t="shared" si="0"/>
        <v>24</v>
      </c>
      <c r="Z18" s="127">
        <f t="shared" si="0"/>
        <v>25</v>
      </c>
      <c r="AA18" s="127">
        <f t="shared" si="0"/>
        <v>26</v>
      </c>
      <c r="AB18" s="128">
        <f t="shared" si="0"/>
        <v>27</v>
      </c>
      <c r="AC18" s="129">
        <f t="shared" si="0"/>
        <v>28</v>
      </c>
      <c r="AD18" s="127">
        <f t="shared" si="0"/>
        <v>29</v>
      </c>
      <c r="AE18" s="127">
        <f t="shared" si="0"/>
        <v>30</v>
      </c>
      <c r="AF18" s="128">
        <f t="shared" si="0"/>
        <v>31</v>
      </c>
      <c r="AG18" s="129">
        <f t="shared" si="0"/>
        <v>32</v>
      </c>
      <c r="AH18" s="127">
        <f t="shared" si="0"/>
        <v>33</v>
      </c>
      <c r="AI18" s="127">
        <f t="shared" si="0"/>
        <v>34</v>
      </c>
      <c r="AJ18" s="128">
        <f t="shared" si="0"/>
        <v>35</v>
      </c>
      <c r="AK18" s="129">
        <f t="shared" si="0"/>
        <v>36</v>
      </c>
      <c r="AL18" s="127">
        <f t="shared" si="0"/>
        <v>37</v>
      </c>
      <c r="AM18" s="127">
        <f t="shared" si="0"/>
        <v>38</v>
      </c>
      <c r="AN18" s="128">
        <f t="shared" si="0"/>
        <v>39</v>
      </c>
      <c r="AO18" s="129">
        <f t="shared" si="0"/>
        <v>40</v>
      </c>
      <c r="AP18" s="127">
        <f t="shared" si="0"/>
        <v>41</v>
      </c>
      <c r="AQ18" s="127">
        <f t="shared" si="0"/>
        <v>42</v>
      </c>
      <c r="AR18" s="128">
        <f t="shared" si="0"/>
        <v>43</v>
      </c>
      <c r="AS18" s="126">
        <f t="shared" si="0"/>
        <v>44</v>
      </c>
      <c r="AT18" s="130">
        <f t="shared" si="0"/>
        <v>45</v>
      </c>
      <c r="AU18" s="127">
        <f t="shared" si="0"/>
        <v>46</v>
      </c>
      <c r="AV18" s="128">
        <f t="shared" si="0"/>
        <v>47</v>
      </c>
      <c r="AW18" s="131">
        <f t="shared" si="0"/>
        <v>48</v>
      </c>
      <c r="AX18" s="132">
        <f t="shared" si="0"/>
        <v>49</v>
      </c>
      <c r="AY18" s="133">
        <f t="shared" si="0"/>
        <v>50</v>
      </c>
      <c r="AZ18" s="133">
        <f t="shared" si="0"/>
        <v>51</v>
      </c>
      <c r="BA18" s="134">
        <f t="shared" si="0"/>
        <v>52</v>
      </c>
      <c r="BB18" s="56"/>
      <c r="BC18" s="30"/>
      <c r="BD18" s="29"/>
      <c r="BE18" s="29"/>
      <c r="BF18" s="29"/>
      <c r="BG18" s="8"/>
      <c r="BH18" s="8"/>
      <c r="BI18" s="8"/>
      <c r="BJ18" s="8"/>
    </row>
    <row r="19" spans="1:62" ht="22.5" customHeight="1" thickTop="1">
      <c r="A19" s="73" t="s">
        <v>12</v>
      </c>
      <c r="B19" s="74"/>
      <c r="C19" s="75"/>
      <c r="D19" s="76"/>
      <c r="E19" s="77"/>
      <c r="F19" s="78"/>
      <c r="G19" s="79"/>
      <c r="H19" s="79">
        <v>18</v>
      </c>
      <c r="I19" s="79"/>
      <c r="J19" s="80"/>
      <c r="K19" s="78"/>
      <c r="L19" s="79"/>
      <c r="M19" s="79"/>
      <c r="N19" s="79"/>
      <c r="O19" s="80"/>
      <c r="P19" s="78"/>
      <c r="Q19" s="79"/>
      <c r="R19" s="79"/>
      <c r="S19" s="80"/>
      <c r="T19" s="79" t="s">
        <v>13</v>
      </c>
      <c r="U19" s="79" t="s">
        <v>13</v>
      </c>
      <c r="V19" s="79" t="s">
        <v>14</v>
      </c>
      <c r="W19" s="79" t="s">
        <v>14</v>
      </c>
      <c r="X19" s="80"/>
      <c r="Y19" s="78"/>
      <c r="Z19" s="79"/>
      <c r="AA19" s="79"/>
      <c r="AB19" s="80"/>
      <c r="AC19" s="78"/>
      <c r="AD19" s="79">
        <v>18</v>
      </c>
      <c r="AE19" s="81"/>
      <c r="AF19" s="80"/>
      <c r="AG19" s="78"/>
      <c r="AH19" s="79"/>
      <c r="AI19" s="79"/>
      <c r="AJ19" s="80"/>
      <c r="AK19" s="78"/>
      <c r="AL19" s="79"/>
      <c r="AM19" s="79"/>
      <c r="AN19" s="80"/>
      <c r="AO19" s="78"/>
      <c r="AP19" s="79" t="s">
        <v>13</v>
      </c>
      <c r="AQ19" s="79" t="s">
        <v>13</v>
      </c>
      <c r="AR19" s="78" t="s">
        <v>14</v>
      </c>
      <c r="AS19" s="79" t="s">
        <v>14</v>
      </c>
      <c r="AT19" s="79" t="s">
        <v>14</v>
      </c>
      <c r="AU19" s="79" t="s">
        <v>14</v>
      </c>
      <c r="AV19" s="80" t="s">
        <v>14</v>
      </c>
      <c r="AW19" s="78" t="s">
        <v>14</v>
      </c>
      <c r="AX19" s="79" t="s">
        <v>14</v>
      </c>
      <c r="AY19" s="79" t="s">
        <v>14</v>
      </c>
      <c r="AZ19" s="79" t="s">
        <v>14</v>
      </c>
      <c r="BA19" s="80" t="s">
        <v>14</v>
      </c>
      <c r="BB19" s="27"/>
      <c r="BC19" s="122"/>
      <c r="BD19" s="122"/>
      <c r="BE19" s="122"/>
      <c r="BF19" s="122"/>
      <c r="BG19" s="10"/>
      <c r="BH19" s="10"/>
      <c r="BI19" s="10"/>
      <c r="BJ19" s="10"/>
    </row>
    <row r="20" spans="1:62" s="12" customFormat="1" ht="25.5">
      <c r="A20" s="83" t="s">
        <v>15</v>
      </c>
      <c r="B20" s="84"/>
      <c r="C20" s="85"/>
      <c r="D20" s="86"/>
      <c r="E20" s="87"/>
      <c r="F20" s="88"/>
      <c r="G20" s="89"/>
      <c r="H20" s="89">
        <v>18</v>
      </c>
      <c r="I20" s="89"/>
      <c r="J20" s="90"/>
      <c r="K20" s="88"/>
      <c r="L20" s="89"/>
      <c r="M20" s="89"/>
      <c r="N20" s="89"/>
      <c r="O20" s="90"/>
      <c r="P20" s="88"/>
      <c r="Q20" s="89"/>
      <c r="R20" s="89"/>
      <c r="S20" s="90"/>
      <c r="T20" s="89" t="s">
        <v>13</v>
      </c>
      <c r="U20" s="89" t="s">
        <v>13</v>
      </c>
      <c r="V20" s="89" t="s">
        <v>14</v>
      </c>
      <c r="W20" s="89" t="s">
        <v>14</v>
      </c>
      <c r="X20" s="90"/>
      <c r="Y20" s="88"/>
      <c r="Z20" s="89"/>
      <c r="AA20" s="89"/>
      <c r="AB20" s="90"/>
      <c r="AC20" s="88"/>
      <c r="AD20" s="89">
        <v>18</v>
      </c>
      <c r="AE20" s="91"/>
      <c r="AF20" s="90"/>
      <c r="AG20" s="88"/>
      <c r="AH20" s="89"/>
      <c r="AI20" s="89"/>
      <c r="AJ20" s="90"/>
      <c r="AK20" s="88"/>
      <c r="AL20" s="89"/>
      <c r="AM20" s="89"/>
      <c r="AN20" s="90"/>
      <c r="AO20" s="88"/>
      <c r="AP20" s="89" t="s">
        <v>13</v>
      </c>
      <c r="AQ20" s="89" t="s">
        <v>13</v>
      </c>
      <c r="AR20" s="88" t="s">
        <v>14</v>
      </c>
      <c r="AS20" s="89" t="s">
        <v>14</v>
      </c>
      <c r="AT20" s="89" t="s">
        <v>14</v>
      </c>
      <c r="AU20" s="89" t="s">
        <v>14</v>
      </c>
      <c r="AV20" s="90" t="s">
        <v>14</v>
      </c>
      <c r="AW20" s="88" t="s">
        <v>14</v>
      </c>
      <c r="AX20" s="89" t="s">
        <v>14</v>
      </c>
      <c r="AY20" s="89" t="s">
        <v>14</v>
      </c>
      <c r="AZ20" s="89" t="s">
        <v>14</v>
      </c>
      <c r="BA20" s="90" t="s">
        <v>14</v>
      </c>
      <c r="BB20" s="27"/>
      <c r="BC20" s="122"/>
      <c r="BD20" s="122"/>
      <c r="BE20" s="122"/>
      <c r="BF20" s="122"/>
      <c r="BG20" s="10"/>
      <c r="BH20" s="10"/>
      <c r="BI20" s="10"/>
      <c r="BJ20" s="10"/>
    </row>
    <row r="21" spans="1:62" s="12" customFormat="1" ht="25.5">
      <c r="A21" s="92" t="s">
        <v>16</v>
      </c>
      <c r="B21" s="93"/>
      <c r="C21" s="94"/>
      <c r="D21" s="95"/>
      <c r="E21" s="96"/>
      <c r="F21" s="97"/>
      <c r="G21" s="98"/>
      <c r="H21" s="98">
        <v>18</v>
      </c>
      <c r="I21" s="98"/>
      <c r="J21" s="99"/>
      <c r="K21" s="97"/>
      <c r="L21" s="98"/>
      <c r="M21" s="98"/>
      <c r="N21" s="98"/>
      <c r="O21" s="99"/>
      <c r="P21" s="97"/>
      <c r="Q21" s="98"/>
      <c r="R21" s="98"/>
      <c r="S21" s="99"/>
      <c r="T21" s="89" t="s">
        <v>13</v>
      </c>
      <c r="U21" s="89" t="s">
        <v>13</v>
      </c>
      <c r="V21" s="89" t="s">
        <v>14</v>
      </c>
      <c r="W21" s="89" t="s">
        <v>14</v>
      </c>
      <c r="X21" s="90"/>
      <c r="Y21" s="97"/>
      <c r="Z21" s="98"/>
      <c r="AA21" s="98"/>
      <c r="AB21" s="99"/>
      <c r="AC21" s="97"/>
      <c r="AD21" s="98">
        <v>18</v>
      </c>
      <c r="AE21" s="100"/>
      <c r="AF21" s="101"/>
      <c r="AG21" s="102"/>
      <c r="AH21" s="103"/>
      <c r="AI21" s="103"/>
      <c r="AJ21" s="101"/>
      <c r="AK21" s="88"/>
      <c r="AL21" s="89"/>
      <c r="AM21" s="89"/>
      <c r="AN21" s="90"/>
      <c r="AO21" s="88"/>
      <c r="AP21" s="89" t="s">
        <v>128</v>
      </c>
      <c r="AQ21" s="89" t="s">
        <v>13</v>
      </c>
      <c r="AR21" s="88" t="s">
        <v>13</v>
      </c>
      <c r="AS21" s="89" t="s">
        <v>14</v>
      </c>
      <c r="AT21" s="89" t="s">
        <v>14</v>
      </c>
      <c r="AU21" s="89" t="s">
        <v>14</v>
      </c>
      <c r="AV21" s="90" t="s">
        <v>14</v>
      </c>
      <c r="AW21" s="88" t="s">
        <v>14</v>
      </c>
      <c r="AX21" s="89" t="s">
        <v>14</v>
      </c>
      <c r="AY21" s="89" t="s">
        <v>14</v>
      </c>
      <c r="AZ21" s="89" t="s">
        <v>14</v>
      </c>
      <c r="BA21" s="90" t="s">
        <v>14</v>
      </c>
      <c r="BB21" s="27"/>
      <c r="BC21" s="122"/>
      <c r="BD21" s="122"/>
      <c r="BE21" s="122"/>
      <c r="BF21" s="122"/>
      <c r="BG21" s="10"/>
      <c r="BH21" s="10"/>
      <c r="BI21" s="10"/>
      <c r="BJ21" s="10"/>
    </row>
    <row r="22" spans="1:62" s="12" customFormat="1" ht="26.25" thickBot="1">
      <c r="A22" s="104" t="s">
        <v>18</v>
      </c>
      <c r="B22" s="105"/>
      <c r="C22" s="106"/>
      <c r="D22" s="107"/>
      <c r="E22" s="108"/>
      <c r="F22" s="109"/>
      <c r="G22" s="110"/>
      <c r="H22" s="110">
        <v>18</v>
      </c>
      <c r="I22" s="110"/>
      <c r="J22" s="111"/>
      <c r="K22" s="109"/>
      <c r="L22" s="110"/>
      <c r="M22" s="110"/>
      <c r="N22" s="110"/>
      <c r="O22" s="111"/>
      <c r="P22" s="109"/>
      <c r="Q22" s="110"/>
      <c r="R22" s="110"/>
      <c r="S22" s="111"/>
      <c r="T22" s="109" t="s">
        <v>13</v>
      </c>
      <c r="U22" s="110" t="s">
        <v>13</v>
      </c>
      <c r="V22" s="112" t="s">
        <v>14</v>
      </c>
      <c r="W22" s="112" t="s">
        <v>14</v>
      </c>
      <c r="X22" s="113"/>
      <c r="Y22" s="109"/>
      <c r="Z22" s="110"/>
      <c r="AA22" s="110"/>
      <c r="AB22" s="111"/>
      <c r="AC22" s="109"/>
      <c r="AD22" s="110">
        <v>9</v>
      </c>
      <c r="AE22" s="114"/>
      <c r="AF22" s="111"/>
      <c r="AG22" s="109" t="s">
        <v>13</v>
      </c>
      <c r="AH22" s="110" t="s">
        <v>17</v>
      </c>
      <c r="AI22" s="110" t="s">
        <v>17</v>
      </c>
      <c r="AJ22" s="111" t="s">
        <v>17</v>
      </c>
      <c r="AK22" s="110" t="s">
        <v>17</v>
      </c>
      <c r="AL22" s="111" t="s">
        <v>17</v>
      </c>
      <c r="AM22" s="110" t="s">
        <v>19</v>
      </c>
      <c r="AN22" s="115" t="s">
        <v>19</v>
      </c>
      <c r="AO22" s="116" t="s">
        <v>19</v>
      </c>
      <c r="AP22" s="110" t="s">
        <v>19</v>
      </c>
      <c r="AQ22" s="111" t="s">
        <v>20</v>
      </c>
      <c r="AR22" s="111" t="s">
        <v>20</v>
      </c>
      <c r="AS22" s="109"/>
      <c r="AT22" s="115"/>
      <c r="AU22" s="110"/>
      <c r="AV22" s="111"/>
      <c r="AW22" s="109"/>
      <c r="AX22" s="115"/>
      <c r="AY22" s="110"/>
      <c r="AZ22" s="110"/>
      <c r="BA22" s="111"/>
      <c r="BB22" s="27"/>
      <c r="BC22" s="122"/>
      <c r="BD22" s="122"/>
      <c r="BE22" s="122"/>
      <c r="BF22" s="122"/>
      <c r="BG22" s="11"/>
      <c r="BH22" s="11"/>
      <c r="BI22" s="10"/>
      <c r="BJ22" s="10"/>
    </row>
    <row r="23" spans="1:62" s="12" customFormat="1" ht="26.25">
      <c r="A23" s="62" t="s">
        <v>21</v>
      </c>
      <c r="B23" s="28"/>
      <c r="C23" s="28"/>
      <c r="D23" s="28"/>
      <c r="E23" s="123"/>
      <c r="F23" s="26" t="s">
        <v>22</v>
      </c>
      <c r="G23" s="26"/>
      <c r="H23" s="26"/>
      <c r="I23" s="124" t="s">
        <v>23</v>
      </c>
      <c r="J23" s="26" t="s">
        <v>24</v>
      </c>
      <c r="K23" s="26"/>
      <c r="L23" s="26"/>
      <c r="M23" s="28"/>
      <c r="N23" s="124" t="s">
        <v>17</v>
      </c>
      <c r="O23" s="26" t="s">
        <v>25</v>
      </c>
      <c r="P23" s="26"/>
      <c r="Q23" s="26"/>
      <c r="R23" s="124" t="s">
        <v>19</v>
      </c>
      <c r="S23" s="26" t="s">
        <v>26</v>
      </c>
      <c r="T23" s="26"/>
      <c r="U23" s="26"/>
      <c r="V23" s="26"/>
      <c r="W23" s="28"/>
      <c r="X23" s="124" t="s">
        <v>20</v>
      </c>
      <c r="Y23" s="424" t="s">
        <v>96</v>
      </c>
      <c r="Z23" s="425"/>
      <c r="AA23" s="425"/>
      <c r="AB23" s="26"/>
      <c r="AC23" s="26"/>
      <c r="AD23" s="125" t="s">
        <v>14</v>
      </c>
      <c r="AE23" s="28" t="s">
        <v>27</v>
      </c>
      <c r="AF23" s="28"/>
      <c r="AG23" s="28"/>
      <c r="AH23" s="28"/>
      <c r="AI23" s="28"/>
      <c r="AJ23" s="28"/>
      <c r="AK23" s="28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8"/>
      <c r="BD23" s="28"/>
      <c r="BE23" s="28"/>
      <c r="BF23" s="28"/>
      <c r="BG23" s="13"/>
      <c r="BH23" s="13"/>
      <c r="BI23" s="13"/>
      <c r="BJ23" s="13"/>
    </row>
    <row r="24" spans="1:58" s="13" customFormat="1" ht="12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</row>
    <row r="25" spans="1:58" s="13" customFormat="1" ht="23.25" customHeight="1" thickBot="1">
      <c r="A25" s="331" t="s">
        <v>28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117"/>
      <c r="T25" s="117"/>
      <c r="U25" s="331" t="s">
        <v>29</v>
      </c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82"/>
      <c r="AI25" s="118"/>
      <c r="AJ25" s="118"/>
      <c r="AK25" s="118"/>
      <c r="AL25" s="118"/>
      <c r="AM25" s="417" t="s">
        <v>75</v>
      </c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28"/>
    </row>
    <row r="26" spans="1:62" s="13" customFormat="1" ht="20.25">
      <c r="A26" s="418" t="s">
        <v>30</v>
      </c>
      <c r="B26" s="420" t="s">
        <v>31</v>
      </c>
      <c r="C26" s="421"/>
      <c r="D26" s="337" t="s">
        <v>32</v>
      </c>
      <c r="E26" s="338"/>
      <c r="F26" s="341" t="s">
        <v>33</v>
      </c>
      <c r="G26" s="342"/>
      <c r="H26" s="327" t="s">
        <v>76</v>
      </c>
      <c r="I26" s="328"/>
      <c r="J26" s="409" t="s">
        <v>34</v>
      </c>
      <c r="K26" s="410"/>
      <c r="L26" s="411"/>
      <c r="M26" s="398" t="s">
        <v>35</v>
      </c>
      <c r="N26" s="399"/>
      <c r="O26" s="401" t="s">
        <v>36</v>
      </c>
      <c r="P26" s="402"/>
      <c r="Q26" s="117"/>
      <c r="R26" s="117"/>
      <c r="S26" s="117"/>
      <c r="T26" s="117"/>
      <c r="U26" s="301" t="s">
        <v>37</v>
      </c>
      <c r="V26" s="302"/>
      <c r="W26" s="302"/>
      <c r="X26" s="302"/>
      <c r="Y26" s="302"/>
      <c r="Z26" s="303"/>
      <c r="AA26" s="332" t="s">
        <v>38</v>
      </c>
      <c r="AB26" s="332"/>
      <c r="AC26" s="332"/>
      <c r="AD26" s="321" t="s">
        <v>39</v>
      </c>
      <c r="AE26" s="332"/>
      <c r="AF26" s="333"/>
      <c r="AG26" s="118"/>
      <c r="AH26" s="118"/>
      <c r="AI26" s="118"/>
      <c r="AJ26" s="118"/>
      <c r="AK26" s="321" t="s">
        <v>287</v>
      </c>
      <c r="AL26" s="322"/>
      <c r="AM26" s="322"/>
      <c r="AN26" s="322"/>
      <c r="AO26" s="322"/>
      <c r="AP26" s="322"/>
      <c r="AQ26" s="322"/>
      <c r="AR26" s="323"/>
      <c r="AS26" s="321" t="s">
        <v>95</v>
      </c>
      <c r="AT26" s="322"/>
      <c r="AU26" s="322"/>
      <c r="AV26" s="322"/>
      <c r="AW26" s="322"/>
      <c r="AX26" s="322"/>
      <c r="AY26" s="322"/>
      <c r="AZ26" s="322"/>
      <c r="BA26" s="323"/>
      <c r="BB26" s="543" t="s">
        <v>38</v>
      </c>
      <c r="BC26" s="322"/>
      <c r="BD26" s="323"/>
      <c r="BE26" s="117"/>
      <c r="BF26" s="117"/>
      <c r="BG26" s="117"/>
      <c r="BH26" s="117"/>
      <c r="BI26" s="117"/>
      <c r="BJ26" s="117"/>
    </row>
    <row r="27" spans="1:62" s="13" customFormat="1" ht="61.5" customHeight="1" thickBot="1">
      <c r="A27" s="419"/>
      <c r="B27" s="422"/>
      <c r="C27" s="423"/>
      <c r="D27" s="339"/>
      <c r="E27" s="340"/>
      <c r="F27" s="343"/>
      <c r="G27" s="344"/>
      <c r="H27" s="329"/>
      <c r="I27" s="330"/>
      <c r="J27" s="412"/>
      <c r="K27" s="413"/>
      <c r="L27" s="414"/>
      <c r="M27" s="400"/>
      <c r="N27" s="400"/>
      <c r="O27" s="403"/>
      <c r="P27" s="404"/>
      <c r="Q27" s="117"/>
      <c r="R27" s="117"/>
      <c r="S27" s="117"/>
      <c r="T27" s="117"/>
      <c r="U27" s="304"/>
      <c r="V27" s="305"/>
      <c r="W27" s="305"/>
      <c r="X27" s="305"/>
      <c r="Y27" s="305"/>
      <c r="Z27" s="306"/>
      <c r="AA27" s="335"/>
      <c r="AB27" s="335"/>
      <c r="AC27" s="335"/>
      <c r="AD27" s="334"/>
      <c r="AE27" s="335"/>
      <c r="AF27" s="336"/>
      <c r="AG27" s="118"/>
      <c r="AH27" s="118"/>
      <c r="AI27" s="118"/>
      <c r="AJ27" s="118"/>
      <c r="AK27" s="324"/>
      <c r="AL27" s="325"/>
      <c r="AM27" s="325"/>
      <c r="AN27" s="325"/>
      <c r="AO27" s="325"/>
      <c r="AP27" s="325"/>
      <c r="AQ27" s="325"/>
      <c r="AR27" s="326"/>
      <c r="AS27" s="324"/>
      <c r="AT27" s="325"/>
      <c r="AU27" s="325"/>
      <c r="AV27" s="325"/>
      <c r="AW27" s="325"/>
      <c r="AX27" s="325"/>
      <c r="AY27" s="325"/>
      <c r="AZ27" s="325"/>
      <c r="BA27" s="326"/>
      <c r="BB27" s="324"/>
      <c r="BC27" s="325"/>
      <c r="BD27" s="326"/>
      <c r="BE27" s="117"/>
      <c r="BF27" s="117"/>
      <c r="BG27" s="117"/>
      <c r="BH27" s="117"/>
      <c r="BI27" s="117"/>
      <c r="BJ27" s="117"/>
    </row>
    <row r="28" spans="1:62" s="13" customFormat="1" ht="23.25" customHeight="1" thickBot="1">
      <c r="A28" s="119" t="s">
        <v>12</v>
      </c>
      <c r="B28" s="405">
        <v>36</v>
      </c>
      <c r="C28" s="406"/>
      <c r="D28" s="407">
        <v>4</v>
      </c>
      <c r="E28" s="408"/>
      <c r="F28" s="407"/>
      <c r="G28" s="408"/>
      <c r="H28" s="299"/>
      <c r="I28" s="300"/>
      <c r="J28" s="348"/>
      <c r="K28" s="349"/>
      <c r="L28" s="350"/>
      <c r="M28" s="295">
        <v>12</v>
      </c>
      <c r="N28" s="296"/>
      <c r="O28" s="297">
        <f>B28+D28+F28+H28+J28+M28</f>
        <v>52</v>
      </c>
      <c r="P28" s="298"/>
      <c r="Q28" s="117"/>
      <c r="R28" s="117"/>
      <c r="S28" s="117"/>
      <c r="T28" s="117"/>
      <c r="U28" s="315" t="s">
        <v>286</v>
      </c>
      <c r="V28" s="316"/>
      <c r="W28" s="316"/>
      <c r="X28" s="316"/>
      <c r="Y28" s="316"/>
      <c r="Z28" s="317"/>
      <c r="AA28" s="269" t="s">
        <v>211</v>
      </c>
      <c r="AB28" s="270"/>
      <c r="AC28" s="271"/>
      <c r="AD28" s="269" t="s">
        <v>212</v>
      </c>
      <c r="AE28" s="270"/>
      <c r="AF28" s="271"/>
      <c r="AG28" s="208"/>
      <c r="AH28" s="208"/>
      <c r="AI28" s="208"/>
      <c r="AJ28" s="208"/>
      <c r="AK28" s="269" t="s">
        <v>77</v>
      </c>
      <c r="AL28" s="270"/>
      <c r="AM28" s="270"/>
      <c r="AN28" s="270"/>
      <c r="AO28" s="270"/>
      <c r="AP28" s="270"/>
      <c r="AQ28" s="270"/>
      <c r="AR28" s="271"/>
      <c r="AS28" s="345" t="s">
        <v>213</v>
      </c>
      <c r="AT28" s="346"/>
      <c r="AU28" s="346"/>
      <c r="AV28" s="346"/>
      <c r="AW28" s="346"/>
      <c r="AX28" s="346"/>
      <c r="AY28" s="346"/>
      <c r="AZ28" s="346"/>
      <c r="BA28" s="347"/>
      <c r="BB28" s="307">
        <v>8</v>
      </c>
      <c r="BC28" s="308"/>
      <c r="BD28" s="309"/>
      <c r="BE28" s="117"/>
      <c r="BF28" s="117"/>
      <c r="BG28" s="117"/>
      <c r="BH28" s="117"/>
      <c r="BI28" s="117"/>
      <c r="BJ28" s="117"/>
    </row>
    <row r="29" spans="1:62" s="13" customFormat="1" ht="21" thickBot="1">
      <c r="A29" s="120" t="s">
        <v>15</v>
      </c>
      <c r="B29" s="405">
        <v>36</v>
      </c>
      <c r="C29" s="406"/>
      <c r="D29" s="407">
        <v>4</v>
      </c>
      <c r="E29" s="408"/>
      <c r="F29" s="407"/>
      <c r="G29" s="408"/>
      <c r="H29" s="299"/>
      <c r="I29" s="300"/>
      <c r="J29" s="348"/>
      <c r="K29" s="349"/>
      <c r="L29" s="350"/>
      <c r="M29" s="318">
        <v>12</v>
      </c>
      <c r="N29" s="320"/>
      <c r="O29" s="297">
        <f>B29+D29+F29+H29+J29+M29</f>
        <v>52</v>
      </c>
      <c r="P29" s="298"/>
      <c r="Q29" s="117"/>
      <c r="R29" s="117"/>
      <c r="S29" s="117"/>
      <c r="T29" s="117"/>
      <c r="U29" s="561"/>
      <c r="V29" s="561"/>
      <c r="W29" s="561"/>
      <c r="X29" s="561"/>
      <c r="Y29" s="561"/>
      <c r="Z29" s="561"/>
      <c r="AA29" s="562"/>
      <c r="AB29" s="562"/>
      <c r="AC29" s="562"/>
      <c r="AD29" s="562"/>
      <c r="AE29" s="562"/>
      <c r="AF29" s="562"/>
      <c r="AG29" s="118"/>
      <c r="AH29" s="118"/>
      <c r="AI29" s="118"/>
      <c r="AJ29" s="118"/>
      <c r="AK29" s="568"/>
      <c r="AL29" s="568"/>
      <c r="AM29" s="568"/>
      <c r="AN29" s="568"/>
      <c r="AO29" s="568"/>
      <c r="AP29" s="568"/>
      <c r="AQ29" s="568"/>
      <c r="AR29" s="568"/>
      <c r="AS29" s="553"/>
      <c r="AT29" s="553"/>
      <c r="AU29" s="553"/>
      <c r="AV29" s="553"/>
      <c r="AW29" s="553"/>
      <c r="AX29" s="553"/>
      <c r="AY29" s="553"/>
      <c r="AZ29" s="553"/>
      <c r="BA29" s="553"/>
      <c r="BB29" s="532"/>
      <c r="BC29" s="532"/>
      <c r="BD29" s="532"/>
      <c r="BE29" s="117"/>
      <c r="BF29" s="117"/>
      <c r="BG29" s="117"/>
      <c r="BH29" s="117"/>
      <c r="BI29" s="117"/>
      <c r="BJ29" s="117"/>
    </row>
    <row r="30" spans="1:62" s="13" customFormat="1" ht="19.5" customHeight="1" thickBot="1">
      <c r="A30" s="120" t="s">
        <v>16</v>
      </c>
      <c r="B30" s="405">
        <v>36</v>
      </c>
      <c r="C30" s="406"/>
      <c r="D30" s="407">
        <v>5</v>
      </c>
      <c r="E30" s="408"/>
      <c r="F30" s="407"/>
      <c r="G30" s="408"/>
      <c r="H30" s="299"/>
      <c r="I30" s="300"/>
      <c r="J30" s="348"/>
      <c r="K30" s="349"/>
      <c r="L30" s="350"/>
      <c r="M30" s="318">
        <v>11</v>
      </c>
      <c r="N30" s="320"/>
      <c r="O30" s="297">
        <f>B30+D30+F30+H30+J30+M30</f>
        <v>52</v>
      </c>
      <c r="P30" s="298"/>
      <c r="Q30" s="117"/>
      <c r="R30" s="117"/>
      <c r="S30" s="117"/>
      <c r="T30" s="117"/>
      <c r="U30" s="561"/>
      <c r="V30" s="561"/>
      <c r="W30" s="561"/>
      <c r="X30" s="561"/>
      <c r="Y30" s="561"/>
      <c r="Z30" s="561"/>
      <c r="AA30" s="562"/>
      <c r="AB30" s="562"/>
      <c r="AC30" s="562"/>
      <c r="AD30" s="562"/>
      <c r="AE30" s="562"/>
      <c r="AF30" s="562"/>
      <c r="AG30" s="118"/>
      <c r="AH30" s="118"/>
      <c r="AI30" s="118"/>
      <c r="AJ30" s="118"/>
      <c r="AK30" s="568"/>
      <c r="AL30" s="568"/>
      <c r="AM30" s="568"/>
      <c r="AN30" s="568"/>
      <c r="AO30" s="568"/>
      <c r="AP30" s="568"/>
      <c r="AQ30" s="568"/>
      <c r="AR30" s="568"/>
      <c r="AS30" s="553"/>
      <c r="AT30" s="553"/>
      <c r="AU30" s="553"/>
      <c r="AV30" s="553"/>
      <c r="AW30" s="553"/>
      <c r="AX30" s="553"/>
      <c r="AY30" s="553"/>
      <c r="AZ30" s="553"/>
      <c r="BA30" s="553"/>
      <c r="BB30" s="532"/>
      <c r="BC30" s="532"/>
      <c r="BD30" s="532"/>
      <c r="BE30" s="117"/>
      <c r="BF30" s="117"/>
      <c r="BG30" s="117"/>
      <c r="BH30" s="117"/>
      <c r="BI30" s="117"/>
      <c r="BJ30" s="117"/>
    </row>
    <row r="31" spans="1:63" s="13" customFormat="1" ht="26.25" thickBot="1">
      <c r="A31" s="121" t="s">
        <v>18</v>
      </c>
      <c r="B31" s="554">
        <v>27</v>
      </c>
      <c r="C31" s="299"/>
      <c r="D31" s="407">
        <v>3</v>
      </c>
      <c r="E31" s="408"/>
      <c r="F31" s="407">
        <v>5</v>
      </c>
      <c r="G31" s="408"/>
      <c r="H31" s="299">
        <v>2</v>
      </c>
      <c r="I31" s="300"/>
      <c r="J31" s="554">
        <v>4</v>
      </c>
      <c r="K31" s="299"/>
      <c r="L31" s="300"/>
      <c r="M31" s="295">
        <v>2</v>
      </c>
      <c r="N31" s="555"/>
      <c r="O31" s="297">
        <f>B31+D31+F31+H31+J31+M31</f>
        <v>43</v>
      </c>
      <c r="P31" s="298"/>
      <c r="Q31" s="118"/>
      <c r="R31" s="82"/>
      <c r="S31" s="118"/>
      <c r="T31" s="118"/>
      <c r="U31" s="118"/>
      <c r="V31" s="118"/>
      <c r="W31" s="117"/>
      <c r="X31" s="82"/>
      <c r="Y31" s="118"/>
      <c r="Z31" s="118"/>
      <c r="AA31" s="118"/>
      <c r="AB31" s="118"/>
      <c r="AC31" s="118"/>
      <c r="AD31" s="72"/>
      <c r="AE31" s="117"/>
      <c r="AF31" s="117"/>
      <c r="AG31" s="117"/>
      <c r="AH31" s="117"/>
      <c r="AI31" s="117"/>
      <c r="AJ31" s="117"/>
      <c r="AK31" s="117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7"/>
      <c r="BD31" s="117"/>
      <c r="BE31" s="117"/>
      <c r="BF31" s="117"/>
      <c r="BG31" s="117"/>
      <c r="BH31" s="117"/>
      <c r="BI31" s="117"/>
      <c r="BJ31" s="117"/>
      <c r="BK31" s="28"/>
    </row>
    <row r="32" spans="1:63" s="14" customFormat="1" ht="24" customHeight="1" thickBot="1">
      <c r="A32" s="532" t="s">
        <v>113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2"/>
      <c r="BE32" s="532"/>
      <c r="BF32" s="532"/>
      <c r="BG32" s="532"/>
      <c r="BH32" s="532"/>
      <c r="BI32" s="532"/>
      <c r="BJ32" s="532"/>
      <c r="BK32" s="30"/>
    </row>
    <row r="33" spans="1:63" s="14" customFormat="1" ht="33" customHeight="1" thickBot="1">
      <c r="A33" s="136"/>
      <c r="B33" s="542"/>
      <c r="C33" s="136"/>
      <c r="D33" s="628" t="s">
        <v>122</v>
      </c>
      <c r="E33" s="619" t="s">
        <v>40</v>
      </c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1"/>
      <c r="U33" s="570" t="s">
        <v>78</v>
      </c>
      <c r="V33" s="571"/>
      <c r="W33" s="571"/>
      <c r="X33" s="571"/>
      <c r="Y33" s="571"/>
      <c r="Z33" s="571"/>
      <c r="AA33" s="571"/>
      <c r="AB33" s="571"/>
      <c r="AC33" s="610" t="s">
        <v>79</v>
      </c>
      <c r="AD33" s="611"/>
      <c r="AE33" s="564" t="s">
        <v>80</v>
      </c>
      <c r="AF33" s="564"/>
      <c r="AG33" s="564"/>
      <c r="AH33" s="564"/>
      <c r="AI33" s="564"/>
      <c r="AJ33" s="564"/>
      <c r="AK33" s="564"/>
      <c r="AL33" s="564"/>
      <c r="AM33" s="564"/>
      <c r="AN33" s="614"/>
      <c r="AO33" s="631" t="s">
        <v>81</v>
      </c>
      <c r="AP33" s="632"/>
      <c r="AQ33" s="547" t="s">
        <v>41</v>
      </c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  <c r="BD33" s="548"/>
      <c r="BE33" s="548"/>
      <c r="BF33" s="549"/>
      <c r="BG33" s="32"/>
      <c r="BH33" s="144"/>
      <c r="BI33" s="32"/>
      <c r="BJ33" s="31"/>
      <c r="BK33" s="30"/>
    </row>
    <row r="34" spans="1:63" s="14" customFormat="1" ht="37.5" customHeight="1" thickBot="1">
      <c r="A34" s="136"/>
      <c r="B34" s="542"/>
      <c r="C34" s="136"/>
      <c r="D34" s="629"/>
      <c r="E34" s="622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3"/>
      <c r="T34" s="624"/>
      <c r="U34" s="565" t="s">
        <v>82</v>
      </c>
      <c r="V34" s="608"/>
      <c r="W34" s="565" t="s">
        <v>83</v>
      </c>
      <c r="X34" s="608"/>
      <c r="Y34" s="563" t="s">
        <v>84</v>
      </c>
      <c r="Z34" s="564"/>
      <c r="AA34" s="564"/>
      <c r="AB34" s="564"/>
      <c r="AC34" s="612"/>
      <c r="AD34" s="613"/>
      <c r="AE34" s="618" t="s">
        <v>85</v>
      </c>
      <c r="AF34" s="609"/>
      <c r="AG34" s="636" t="s">
        <v>86</v>
      </c>
      <c r="AH34" s="636"/>
      <c r="AI34" s="636"/>
      <c r="AJ34" s="636"/>
      <c r="AK34" s="636"/>
      <c r="AL34" s="636"/>
      <c r="AM34" s="636"/>
      <c r="AN34" s="637"/>
      <c r="AO34" s="633"/>
      <c r="AP34" s="634"/>
      <c r="AQ34" s="550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135"/>
      <c r="BH34" s="145"/>
      <c r="BI34" s="33"/>
      <c r="BJ34" s="31"/>
      <c r="BK34" s="30"/>
    </row>
    <row r="35" spans="1:63" s="14" customFormat="1" ht="30" customHeight="1" thickBot="1">
      <c r="A35" s="136"/>
      <c r="B35" s="542"/>
      <c r="C35" s="136"/>
      <c r="D35" s="629"/>
      <c r="E35" s="622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4"/>
      <c r="U35" s="567"/>
      <c r="V35" s="609"/>
      <c r="W35" s="567"/>
      <c r="X35" s="609"/>
      <c r="Y35" s="565" t="s">
        <v>87</v>
      </c>
      <c r="Z35" s="608"/>
      <c r="AA35" s="565" t="s">
        <v>88</v>
      </c>
      <c r="AB35" s="566"/>
      <c r="AC35" s="612"/>
      <c r="AD35" s="613"/>
      <c r="AE35" s="542"/>
      <c r="AF35" s="609"/>
      <c r="AG35" s="638" t="s">
        <v>42</v>
      </c>
      <c r="AH35" s="639"/>
      <c r="AI35" s="642" t="s">
        <v>89</v>
      </c>
      <c r="AJ35" s="620"/>
      <c r="AK35" s="643"/>
      <c r="AL35" s="643"/>
      <c r="AM35" s="643"/>
      <c r="AN35" s="644"/>
      <c r="AO35" s="633"/>
      <c r="AP35" s="634"/>
      <c r="AQ35" s="556" t="s">
        <v>43</v>
      </c>
      <c r="AR35" s="533"/>
      <c r="AS35" s="533"/>
      <c r="AT35" s="557"/>
      <c r="AU35" s="556" t="s">
        <v>44</v>
      </c>
      <c r="AV35" s="533"/>
      <c r="AW35" s="533"/>
      <c r="AX35" s="557"/>
      <c r="AY35" s="556" t="s">
        <v>45</v>
      </c>
      <c r="AZ35" s="533"/>
      <c r="BA35" s="533"/>
      <c r="BB35" s="557"/>
      <c r="BC35" s="556" t="s">
        <v>46</v>
      </c>
      <c r="BD35" s="533"/>
      <c r="BE35" s="533"/>
      <c r="BF35" s="557"/>
      <c r="BG35" s="136"/>
      <c r="BH35" s="143"/>
      <c r="BI35" s="31"/>
      <c r="BJ35" s="31"/>
      <c r="BK35" s="30"/>
    </row>
    <row r="36" spans="1:63" s="14" customFormat="1" ht="24" customHeight="1" thickBot="1">
      <c r="A36" s="136"/>
      <c r="B36" s="542"/>
      <c r="C36" s="136"/>
      <c r="D36" s="629"/>
      <c r="E36" s="622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3"/>
      <c r="R36" s="623"/>
      <c r="S36" s="623"/>
      <c r="T36" s="624"/>
      <c r="U36" s="567"/>
      <c r="V36" s="609"/>
      <c r="W36" s="567"/>
      <c r="X36" s="609"/>
      <c r="Y36" s="567"/>
      <c r="Z36" s="609"/>
      <c r="AA36" s="567"/>
      <c r="AB36" s="542"/>
      <c r="AC36" s="612"/>
      <c r="AD36" s="613"/>
      <c r="AE36" s="542"/>
      <c r="AF36" s="609"/>
      <c r="AG36" s="640"/>
      <c r="AH36" s="641"/>
      <c r="AI36" s="565" t="s">
        <v>90</v>
      </c>
      <c r="AJ36" s="608"/>
      <c r="AK36" s="635" t="s">
        <v>91</v>
      </c>
      <c r="AL36" s="608"/>
      <c r="AM36" s="565" t="s">
        <v>92</v>
      </c>
      <c r="AN36" s="608"/>
      <c r="AO36" s="633"/>
      <c r="AP36" s="634"/>
      <c r="AQ36" s="558" t="s">
        <v>47</v>
      </c>
      <c r="AR36" s="559"/>
      <c r="AS36" s="559"/>
      <c r="AT36" s="559"/>
      <c r="AU36" s="559"/>
      <c r="AV36" s="559"/>
      <c r="AW36" s="559"/>
      <c r="AX36" s="559"/>
      <c r="AY36" s="559"/>
      <c r="AZ36" s="559"/>
      <c r="BA36" s="559"/>
      <c r="BB36" s="559"/>
      <c r="BC36" s="559"/>
      <c r="BD36" s="559"/>
      <c r="BE36" s="559"/>
      <c r="BF36" s="560"/>
      <c r="BG36" s="136"/>
      <c r="BH36" s="143"/>
      <c r="BI36" s="31"/>
      <c r="BJ36" s="31"/>
      <c r="BK36" s="30"/>
    </row>
    <row r="37" spans="1:63" s="14" customFormat="1" ht="24" customHeight="1" thickBot="1">
      <c r="A37" s="136"/>
      <c r="B37" s="542"/>
      <c r="C37" s="136"/>
      <c r="D37" s="629"/>
      <c r="E37" s="622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4"/>
      <c r="U37" s="567"/>
      <c r="V37" s="609"/>
      <c r="W37" s="567"/>
      <c r="X37" s="609"/>
      <c r="Y37" s="567"/>
      <c r="Z37" s="609"/>
      <c r="AA37" s="567"/>
      <c r="AB37" s="542"/>
      <c r="AC37" s="612"/>
      <c r="AD37" s="613"/>
      <c r="AE37" s="542"/>
      <c r="AF37" s="609"/>
      <c r="AG37" s="640"/>
      <c r="AH37" s="641"/>
      <c r="AI37" s="567"/>
      <c r="AJ37" s="609"/>
      <c r="AK37" s="567"/>
      <c r="AL37" s="609"/>
      <c r="AM37" s="567"/>
      <c r="AN37" s="609"/>
      <c r="AO37" s="633"/>
      <c r="AP37" s="634"/>
      <c r="AQ37" s="556">
        <v>1</v>
      </c>
      <c r="AR37" s="534"/>
      <c r="AS37" s="533">
        <v>2</v>
      </c>
      <c r="AT37" s="534"/>
      <c r="AU37" s="556">
        <v>3</v>
      </c>
      <c r="AV37" s="534"/>
      <c r="AW37" s="533">
        <v>4</v>
      </c>
      <c r="AX37" s="534"/>
      <c r="AY37" s="556">
        <v>5</v>
      </c>
      <c r="AZ37" s="534"/>
      <c r="BA37" s="533">
        <v>6</v>
      </c>
      <c r="BB37" s="534"/>
      <c r="BC37" s="556">
        <v>7</v>
      </c>
      <c r="BD37" s="534"/>
      <c r="BE37" s="556">
        <v>8</v>
      </c>
      <c r="BF37" s="557"/>
      <c r="BG37" s="136"/>
      <c r="BH37" s="143"/>
      <c r="BI37" s="31"/>
      <c r="BJ37" s="31"/>
      <c r="BK37" s="34"/>
    </row>
    <row r="38" spans="1:63" s="14" customFormat="1" ht="24" customHeight="1" thickBot="1">
      <c r="A38" s="136"/>
      <c r="B38" s="542"/>
      <c r="C38" s="136"/>
      <c r="D38" s="629"/>
      <c r="E38" s="622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623"/>
      <c r="T38" s="624"/>
      <c r="U38" s="567"/>
      <c r="V38" s="609"/>
      <c r="W38" s="567"/>
      <c r="X38" s="609"/>
      <c r="Y38" s="567"/>
      <c r="Z38" s="609"/>
      <c r="AA38" s="567"/>
      <c r="AB38" s="542"/>
      <c r="AC38" s="612"/>
      <c r="AD38" s="613"/>
      <c r="AE38" s="542"/>
      <c r="AF38" s="609"/>
      <c r="AG38" s="640"/>
      <c r="AH38" s="641"/>
      <c r="AI38" s="567"/>
      <c r="AJ38" s="609"/>
      <c r="AK38" s="567"/>
      <c r="AL38" s="609"/>
      <c r="AM38" s="567"/>
      <c r="AN38" s="609"/>
      <c r="AO38" s="633"/>
      <c r="AP38" s="634"/>
      <c r="AQ38" s="556" t="s">
        <v>48</v>
      </c>
      <c r="AR38" s="533"/>
      <c r="AS38" s="533"/>
      <c r="AT38" s="533"/>
      <c r="AU38" s="533"/>
      <c r="AV38" s="533"/>
      <c r="AW38" s="533"/>
      <c r="AX38" s="533"/>
      <c r="AY38" s="533"/>
      <c r="AZ38" s="533"/>
      <c r="BA38" s="533"/>
      <c r="BB38" s="533"/>
      <c r="BC38" s="533"/>
      <c r="BD38" s="533"/>
      <c r="BE38" s="533"/>
      <c r="BF38" s="557"/>
      <c r="BG38" s="136"/>
      <c r="BH38" s="143"/>
      <c r="BI38" s="31"/>
      <c r="BJ38" s="31"/>
      <c r="BK38" s="30"/>
    </row>
    <row r="39" spans="1:63" s="14" customFormat="1" ht="37.5" customHeight="1" thickBot="1">
      <c r="A39" s="136"/>
      <c r="B39" s="542"/>
      <c r="C39" s="136"/>
      <c r="D39" s="630"/>
      <c r="E39" s="625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7"/>
      <c r="U39" s="567"/>
      <c r="V39" s="609"/>
      <c r="W39" s="567"/>
      <c r="X39" s="609"/>
      <c r="Y39" s="567"/>
      <c r="Z39" s="609"/>
      <c r="AA39" s="567"/>
      <c r="AB39" s="542"/>
      <c r="AC39" s="612"/>
      <c r="AD39" s="613"/>
      <c r="AE39" s="542"/>
      <c r="AF39" s="609"/>
      <c r="AG39" s="640"/>
      <c r="AH39" s="641"/>
      <c r="AI39" s="567"/>
      <c r="AJ39" s="609"/>
      <c r="AK39" s="567"/>
      <c r="AL39" s="609"/>
      <c r="AM39" s="567"/>
      <c r="AN39" s="609"/>
      <c r="AO39" s="633"/>
      <c r="AP39" s="634"/>
      <c r="AQ39" s="544">
        <v>18</v>
      </c>
      <c r="AR39" s="545"/>
      <c r="AS39" s="546">
        <v>18</v>
      </c>
      <c r="AT39" s="545"/>
      <c r="AU39" s="544">
        <v>18</v>
      </c>
      <c r="AV39" s="545"/>
      <c r="AW39" s="546">
        <v>18</v>
      </c>
      <c r="AX39" s="545"/>
      <c r="AY39" s="544">
        <v>18</v>
      </c>
      <c r="AZ39" s="545"/>
      <c r="BA39" s="546">
        <v>18</v>
      </c>
      <c r="BB39" s="569"/>
      <c r="BC39" s="546">
        <v>18</v>
      </c>
      <c r="BD39" s="545"/>
      <c r="BE39" s="546">
        <v>9</v>
      </c>
      <c r="BF39" s="569"/>
      <c r="BG39" s="136"/>
      <c r="BH39" s="143"/>
      <c r="BI39" s="31"/>
      <c r="BJ39" s="31"/>
      <c r="BK39" s="30"/>
    </row>
    <row r="40" spans="1:63" s="15" customFormat="1" ht="25.5" customHeight="1" thickBot="1">
      <c r="A40" s="35"/>
      <c r="B40" s="542"/>
      <c r="C40" s="35"/>
      <c r="D40" s="574">
        <v>1</v>
      </c>
      <c r="E40" s="575"/>
      <c r="F40" s="576"/>
      <c r="G40" s="570">
        <v>2</v>
      </c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2"/>
      <c r="X40" s="540">
        <v>3</v>
      </c>
      <c r="Y40" s="540"/>
      <c r="Z40" s="541"/>
      <c r="AA40" s="539">
        <v>3</v>
      </c>
      <c r="AB40" s="540"/>
      <c r="AC40" s="541"/>
      <c r="AD40" s="539">
        <v>5</v>
      </c>
      <c r="AE40" s="541"/>
      <c r="AF40" s="539">
        <v>6</v>
      </c>
      <c r="AG40" s="541"/>
      <c r="AH40" s="539">
        <v>7</v>
      </c>
      <c r="AI40" s="541"/>
      <c r="AJ40" s="539">
        <v>8</v>
      </c>
      <c r="AK40" s="540"/>
      <c r="AL40" s="541"/>
      <c r="AM40" s="535">
        <v>9</v>
      </c>
      <c r="AN40" s="536"/>
      <c r="AO40" s="535">
        <v>10</v>
      </c>
      <c r="AP40" s="536"/>
      <c r="AQ40" s="535">
        <v>11</v>
      </c>
      <c r="AR40" s="536"/>
      <c r="AS40" s="535">
        <v>12</v>
      </c>
      <c r="AT40" s="536"/>
      <c r="AU40" s="535">
        <v>13</v>
      </c>
      <c r="AV40" s="536"/>
      <c r="AW40" s="535">
        <v>14</v>
      </c>
      <c r="AX40" s="536"/>
      <c r="AY40" s="535">
        <v>15</v>
      </c>
      <c r="AZ40" s="536"/>
      <c r="BA40" s="535">
        <v>16</v>
      </c>
      <c r="BB40" s="536"/>
      <c r="BC40" s="535">
        <v>17</v>
      </c>
      <c r="BD40" s="536"/>
      <c r="BE40" s="535">
        <v>18</v>
      </c>
      <c r="BF40" s="536"/>
      <c r="BG40" s="35"/>
      <c r="BH40" s="146"/>
      <c r="BI40" s="588"/>
      <c r="BJ40" s="588"/>
      <c r="BK40" s="35"/>
    </row>
    <row r="41" spans="1:63" s="15" customFormat="1" ht="28.5" customHeight="1" thickBot="1">
      <c r="A41" s="35"/>
      <c r="B41" s="542"/>
      <c r="C41" s="35"/>
      <c r="D41" s="498" t="s">
        <v>104</v>
      </c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499"/>
      <c r="AY41" s="499"/>
      <c r="AZ41" s="499"/>
      <c r="BA41" s="499"/>
      <c r="BB41" s="499"/>
      <c r="BC41" s="499"/>
      <c r="BD41" s="499"/>
      <c r="BE41" s="499"/>
      <c r="BF41" s="500"/>
      <c r="BG41" s="218"/>
      <c r="BH41" s="146"/>
      <c r="BI41" s="588"/>
      <c r="BJ41" s="588"/>
      <c r="BK41" s="35"/>
    </row>
    <row r="42" spans="1:63" s="16" customFormat="1" ht="28.5" customHeight="1" thickBot="1">
      <c r="A42" s="140"/>
      <c r="B42" s="542"/>
      <c r="C42" s="140"/>
      <c r="D42" s="586" t="s">
        <v>105</v>
      </c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87"/>
      <c r="V42" s="58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8"/>
      <c r="BG42" s="141"/>
      <c r="BH42" s="146"/>
      <c r="BI42" s="588"/>
      <c r="BJ42" s="588"/>
      <c r="BK42" s="34"/>
    </row>
    <row r="43" spans="1:63" s="7" customFormat="1" ht="28.5" customHeight="1">
      <c r="A43" s="140"/>
      <c r="B43" s="542"/>
      <c r="C43" s="391"/>
      <c r="D43" s="219" t="s">
        <v>214</v>
      </c>
      <c r="E43" s="490" t="s">
        <v>215</v>
      </c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2"/>
      <c r="U43" s="506">
        <v>1.2</v>
      </c>
      <c r="V43" s="520"/>
      <c r="W43" s="272"/>
      <c r="X43" s="273"/>
      <c r="Y43" s="589"/>
      <c r="Z43" s="590"/>
      <c r="AA43" s="589"/>
      <c r="AB43" s="590"/>
      <c r="AC43" s="272">
        <v>11</v>
      </c>
      <c r="AD43" s="273"/>
      <c r="AE43" s="506">
        <f aca="true" t="shared" si="1" ref="AE43:AE48">30*AC43</f>
        <v>330</v>
      </c>
      <c r="AF43" s="488"/>
      <c r="AG43" s="537">
        <f>(AQ43+AS43)*18</f>
        <v>180</v>
      </c>
      <c r="AH43" s="538"/>
      <c r="AI43" s="537">
        <v>72</v>
      </c>
      <c r="AJ43" s="538"/>
      <c r="AK43" s="577">
        <v>108</v>
      </c>
      <c r="AL43" s="578"/>
      <c r="AM43" s="487"/>
      <c r="AN43" s="487"/>
      <c r="AO43" s="537">
        <f aca="true" t="shared" si="2" ref="AO43:AO48">AE43-AG43</f>
        <v>150</v>
      </c>
      <c r="AP43" s="538"/>
      <c r="AQ43" s="506">
        <v>5</v>
      </c>
      <c r="AR43" s="520"/>
      <c r="AS43" s="519">
        <v>5</v>
      </c>
      <c r="AT43" s="488"/>
      <c r="AU43" s="506"/>
      <c r="AV43" s="520"/>
      <c r="AW43" s="519"/>
      <c r="AX43" s="488"/>
      <c r="AY43" s="506"/>
      <c r="AZ43" s="520"/>
      <c r="BA43" s="519"/>
      <c r="BB43" s="488"/>
      <c r="BC43" s="487"/>
      <c r="BD43" s="520"/>
      <c r="BE43" s="519"/>
      <c r="BF43" s="488"/>
      <c r="BG43" s="141"/>
      <c r="BH43" s="146"/>
      <c r="BI43" s="588"/>
      <c r="BJ43" s="588"/>
      <c r="BK43" s="34"/>
    </row>
    <row r="44" spans="1:63" s="7" customFormat="1" ht="28.5" customHeight="1">
      <c r="A44" s="140"/>
      <c r="B44" s="542"/>
      <c r="C44" s="391"/>
      <c r="D44" s="220" t="s">
        <v>216</v>
      </c>
      <c r="E44" s="615" t="s">
        <v>146</v>
      </c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7"/>
      <c r="U44" s="280">
        <v>1</v>
      </c>
      <c r="V44" s="281"/>
      <c r="W44" s="280"/>
      <c r="X44" s="314"/>
      <c r="Y44" s="280"/>
      <c r="Z44" s="314"/>
      <c r="AA44" s="280"/>
      <c r="AB44" s="314"/>
      <c r="AC44" s="280">
        <v>6</v>
      </c>
      <c r="AD44" s="314"/>
      <c r="AE44" s="506">
        <f t="shared" si="1"/>
        <v>180</v>
      </c>
      <c r="AF44" s="488"/>
      <c r="AG44" s="280">
        <v>90</v>
      </c>
      <c r="AH44" s="314"/>
      <c r="AI44" s="280">
        <v>36</v>
      </c>
      <c r="AJ44" s="314"/>
      <c r="AK44" s="280">
        <v>18</v>
      </c>
      <c r="AL44" s="314"/>
      <c r="AM44" s="313">
        <v>36</v>
      </c>
      <c r="AN44" s="313"/>
      <c r="AO44" s="537">
        <f t="shared" si="2"/>
        <v>90</v>
      </c>
      <c r="AP44" s="538"/>
      <c r="AQ44" s="280">
        <v>5</v>
      </c>
      <c r="AR44" s="313"/>
      <c r="AS44" s="275"/>
      <c r="AT44" s="314"/>
      <c r="AU44" s="280"/>
      <c r="AV44" s="313"/>
      <c r="AW44" s="275"/>
      <c r="AX44" s="314"/>
      <c r="AY44" s="280"/>
      <c r="AZ44" s="281"/>
      <c r="BA44" s="313"/>
      <c r="BB44" s="314"/>
      <c r="BC44" s="313"/>
      <c r="BD44" s="281"/>
      <c r="BE44" s="313"/>
      <c r="BF44" s="314"/>
      <c r="BG44" s="141"/>
      <c r="BH44" s="146"/>
      <c r="BI44" s="36"/>
      <c r="BJ44" s="36"/>
      <c r="BK44" s="34"/>
    </row>
    <row r="45" spans="1:63" s="7" customFormat="1" ht="28.5" customHeight="1">
      <c r="A45" s="140"/>
      <c r="B45" s="542"/>
      <c r="C45" s="391"/>
      <c r="D45" s="219" t="s">
        <v>217</v>
      </c>
      <c r="E45" s="286" t="s">
        <v>218</v>
      </c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8"/>
      <c r="U45" s="280">
        <v>2</v>
      </c>
      <c r="V45" s="281"/>
      <c r="W45" s="280">
        <v>3</v>
      </c>
      <c r="X45" s="314"/>
      <c r="Y45" s="280"/>
      <c r="Z45" s="314"/>
      <c r="AA45" s="280"/>
      <c r="AB45" s="314"/>
      <c r="AC45" s="280">
        <v>10</v>
      </c>
      <c r="AD45" s="314"/>
      <c r="AE45" s="506">
        <f t="shared" si="1"/>
        <v>300</v>
      </c>
      <c r="AF45" s="488"/>
      <c r="AG45" s="280">
        <v>126</v>
      </c>
      <c r="AH45" s="314"/>
      <c r="AI45" s="280">
        <v>54</v>
      </c>
      <c r="AJ45" s="314"/>
      <c r="AK45" s="280">
        <v>36</v>
      </c>
      <c r="AL45" s="314"/>
      <c r="AM45" s="313">
        <v>36</v>
      </c>
      <c r="AN45" s="313"/>
      <c r="AO45" s="537">
        <f t="shared" si="2"/>
        <v>174</v>
      </c>
      <c r="AP45" s="538"/>
      <c r="AQ45" s="280"/>
      <c r="AR45" s="313"/>
      <c r="AS45" s="275">
        <v>4</v>
      </c>
      <c r="AT45" s="314"/>
      <c r="AU45" s="280">
        <v>3</v>
      </c>
      <c r="AV45" s="313"/>
      <c r="AW45" s="275"/>
      <c r="AX45" s="314"/>
      <c r="AY45" s="280"/>
      <c r="AZ45" s="281"/>
      <c r="BA45" s="313"/>
      <c r="BB45" s="314"/>
      <c r="BC45" s="313"/>
      <c r="BD45" s="281"/>
      <c r="BE45" s="313"/>
      <c r="BF45" s="314"/>
      <c r="BG45" s="141"/>
      <c r="BH45" s="146"/>
      <c r="BI45" s="36"/>
      <c r="BJ45" s="36"/>
      <c r="BK45" s="34"/>
    </row>
    <row r="46" spans="1:63" s="7" customFormat="1" ht="28.5" customHeight="1">
      <c r="A46" s="140"/>
      <c r="B46" s="542"/>
      <c r="C46" s="391"/>
      <c r="D46" s="219" t="s">
        <v>221</v>
      </c>
      <c r="E46" s="286" t="s">
        <v>219</v>
      </c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8"/>
      <c r="U46" s="280">
        <v>1.2</v>
      </c>
      <c r="V46" s="281"/>
      <c r="W46" s="280"/>
      <c r="X46" s="314"/>
      <c r="Y46" s="280"/>
      <c r="Z46" s="314"/>
      <c r="AA46" s="280"/>
      <c r="AB46" s="314"/>
      <c r="AC46" s="280">
        <v>13</v>
      </c>
      <c r="AD46" s="314"/>
      <c r="AE46" s="506">
        <f t="shared" si="1"/>
        <v>390</v>
      </c>
      <c r="AF46" s="488"/>
      <c r="AG46" s="280">
        <v>198</v>
      </c>
      <c r="AH46" s="314"/>
      <c r="AI46" s="280">
        <v>108</v>
      </c>
      <c r="AJ46" s="314"/>
      <c r="AK46" s="280">
        <v>54</v>
      </c>
      <c r="AL46" s="314"/>
      <c r="AM46" s="313">
        <v>36</v>
      </c>
      <c r="AN46" s="313"/>
      <c r="AO46" s="537">
        <f t="shared" si="2"/>
        <v>192</v>
      </c>
      <c r="AP46" s="538"/>
      <c r="AQ46" s="280">
        <v>6</v>
      </c>
      <c r="AR46" s="313"/>
      <c r="AS46" s="275">
        <v>5</v>
      </c>
      <c r="AT46" s="314"/>
      <c r="AU46" s="280"/>
      <c r="AV46" s="313"/>
      <c r="AW46" s="275"/>
      <c r="AX46" s="314"/>
      <c r="AY46" s="280"/>
      <c r="AZ46" s="281"/>
      <c r="BA46" s="313"/>
      <c r="BB46" s="314"/>
      <c r="BC46" s="313"/>
      <c r="BD46" s="281"/>
      <c r="BE46" s="313"/>
      <c r="BF46" s="314"/>
      <c r="BG46" s="141"/>
      <c r="BH46" s="146"/>
      <c r="BI46" s="36"/>
      <c r="BJ46" s="36"/>
      <c r="BK46" s="34"/>
    </row>
    <row r="47" spans="1:63" s="7" customFormat="1" ht="28.5" customHeight="1">
      <c r="A47" s="140"/>
      <c r="B47" s="542"/>
      <c r="C47" s="391"/>
      <c r="D47" s="219" t="s">
        <v>220</v>
      </c>
      <c r="E47" s="286" t="s">
        <v>157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8"/>
      <c r="U47" s="280" t="s">
        <v>222</v>
      </c>
      <c r="V47" s="314"/>
      <c r="W47" s="280"/>
      <c r="X47" s="314"/>
      <c r="Y47" s="280"/>
      <c r="Z47" s="314"/>
      <c r="AA47" s="280"/>
      <c r="AB47" s="313"/>
      <c r="AC47" s="280">
        <v>8.5</v>
      </c>
      <c r="AD47" s="314"/>
      <c r="AE47" s="506">
        <f t="shared" si="1"/>
        <v>255</v>
      </c>
      <c r="AF47" s="488"/>
      <c r="AG47" s="280">
        <v>126</v>
      </c>
      <c r="AH47" s="314"/>
      <c r="AI47" s="280">
        <v>72</v>
      </c>
      <c r="AJ47" s="314"/>
      <c r="AK47" s="280"/>
      <c r="AL47" s="314"/>
      <c r="AM47" s="313">
        <v>54</v>
      </c>
      <c r="AN47" s="313"/>
      <c r="AO47" s="537">
        <f t="shared" si="2"/>
        <v>129</v>
      </c>
      <c r="AP47" s="538"/>
      <c r="AQ47" s="280"/>
      <c r="AR47" s="313"/>
      <c r="AS47" s="275"/>
      <c r="AT47" s="314"/>
      <c r="AU47" s="280">
        <v>3.5</v>
      </c>
      <c r="AV47" s="313"/>
      <c r="AW47" s="275">
        <v>3.5</v>
      </c>
      <c r="AX47" s="314"/>
      <c r="AY47" s="280"/>
      <c r="AZ47" s="281"/>
      <c r="BA47" s="313"/>
      <c r="BB47" s="314"/>
      <c r="BC47" s="313"/>
      <c r="BD47" s="281"/>
      <c r="BE47" s="313"/>
      <c r="BF47" s="314"/>
      <c r="BG47" s="141"/>
      <c r="BH47" s="146"/>
      <c r="BI47" s="36"/>
      <c r="BJ47" s="36"/>
      <c r="BK47" s="34"/>
    </row>
    <row r="48" spans="1:64" s="7" customFormat="1" ht="28.5" customHeight="1" thickBot="1">
      <c r="A48" s="140"/>
      <c r="B48" s="542"/>
      <c r="C48" s="573"/>
      <c r="D48" s="221" t="s">
        <v>223</v>
      </c>
      <c r="E48" s="286" t="s">
        <v>143</v>
      </c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8"/>
      <c r="U48" s="280"/>
      <c r="V48" s="314"/>
      <c r="W48" s="313">
        <v>1</v>
      </c>
      <c r="X48" s="281"/>
      <c r="Y48" s="280"/>
      <c r="Z48" s="281"/>
      <c r="AA48" s="280"/>
      <c r="AB48" s="281"/>
      <c r="AC48" s="280">
        <v>3</v>
      </c>
      <c r="AD48" s="281"/>
      <c r="AE48" s="506">
        <f t="shared" si="1"/>
        <v>90</v>
      </c>
      <c r="AF48" s="488"/>
      <c r="AG48" s="280">
        <v>54</v>
      </c>
      <c r="AH48" s="314"/>
      <c r="AI48" s="280">
        <v>18</v>
      </c>
      <c r="AJ48" s="314"/>
      <c r="AK48" s="280">
        <v>36</v>
      </c>
      <c r="AL48" s="314"/>
      <c r="AM48" s="313"/>
      <c r="AN48" s="281"/>
      <c r="AO48" s="537">
        <f t="shared" si="2"/>
        <v>36</v>
      </c>
      <c r="AP48" s="538"/>
      <c r="AQ48" s="280">
        <v>3</v>
      </c>
      <c r="AR48" s="281"/>
      <c r="AS48" s="275"/>
      <c r="AT48" s="314"/>
      <c r="AU48" s="280"/>
      <c r="AV48" s="313"/>
      <c r="AW48" s="275"/>
      <c r="AX48" s="314"/>
      <c r="AY48" s="280"/>
      <c r="AZ48" s="281"/>
      <c r="BA48" s="313"/>
      <c r="BB48" s="314"/>
      <c r="BC48" s="313"/>
      <c r="BD48" s="281"/>
      <c r="BE48" s="313"/>
      <c r="BF48" s="314"/>
      <c r="BG48" s="141"/>
      <c r="BH48" s="147"/>
      <c r="BI48" s="37"/>
      <c r="BJ48" s="37"/>
      <c r="BK48" s="34"/>
      <c r="BL48" s="17"/>
    </row>
    <row r="49" spans="1:63" s="6" customFormat="1" ht="28.5" customHeight="1" thickBot="1">
      <c r="A49" s="139"/>
      <c r="B49" s="542"/>
      <c r="C49" s="573"/>
      <c r="D49" s="222"/>
      <c r="E49" s="289" t="s">
        <v>97</v>
      </c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1"/>
      <c r="U49" s="478">
        <v>8</v>
      </c>
      <c r="V49" s="531"/>
      <c r="W49" s="354">
        <v>2</v>
      </c>
      <c r="X49" s="352"/>
      <c r="Y49" s="276"/>
      <c r="Z49" s="352"/>
      <c r="AA49" s="276"/>
      <c r="AB49" s="354"/>
      <c r="AC49" s="276">
        <f>SUM(AC43:AD48)</f>
        <v>51.5</v>
      </c>
      <c r="AD49" s="352"/>
      <c r="AE49" s="276">
        <f>SUM(AE43:AF48)</f>
        <v>1545</v>
      </c>
      <c r="AF49" s="352"/>
      <c r="AG49" s="276">
        <f>SUM(AG43:AH48)</f>
        <v>774</v>
      </c>
      <c r="AH49" s="352"/>
      <c r="AI49" s="591">
        <f>SUM(AI43:AJ48)</f>
        <v>360</v>
      </c>
      <c r="AJ49" s="531"/>
      <c r="AK49" s="276">
        <f>SUM(AK43:AL48)</f>
        <v>252</v>
      </c>
      <c r="AL49" s="352"/>
      <c r="AM49" s="354">
        <f>SUM(AM43:AN48)</f>
        <v>162</v>
      </c>
      <c r="AN49" s="354"/>
      <c r="AO49" s="276">
        <f>SUM(AO43:AP48)</f>
        <v>771</v>
      </c>
      <c r="AP49" s="352"/>
      <c r="AQ49" s="276">
        <f>SUM(AQ43:AR48)</f>
        <v>19</v>
      </c>
      <c r="AR49" s="277"/>
      <c r="AS49" s="351">
        <f>SUM(AS43:AT48)</f>
        <v>14</v>
      </c>
      <c r="AT49" s="352"/>
      <c r="AU49" s="276">
        <f>SUM(AU43:AV48)</f>
        <v>6.5</v>
      </c>
      <c r="AV49" s="277"/>
      <c r="AW49" s="351">
        <f>SUM(AW43:AX48)</f>
        <v>3.5</v>
      </c>
      <c r="AX49" s="352"/>
      <c r="AY49" s="276"/>
      <c r="AZ49" s="277"/>
      <c r="BA49" s="351"/>
      <c r="BB49" s="352"/>
      <c r="BC49" s="354"/>
      <c r="BD49" s="277"/>
      <c r="BE49" s="351"/>
      <c r="BF49" s="352"/>
      <c r="BG49" s="223"/>
      <c r="BH49" s="148"/>
      <c r="BI49" s="39"/>
      <c r="BJ49" s="39"/>
      <c r="BK49" s="38"/>
    </row>
    <row r="50" spans="1:63" s="7" customFormat="1" ht="28.5" customHeight="1" thickBot="1">
      <c r="A50" s="140"/>
      <c r="B50" s="542"/>
      <c r="C50" s="391"/>
      <c r="D50" s="586" t="s">
        <v>106</v>
      </c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87"/>
      <c r="V50" s="58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8"/>
      <c r="BG50" s="141"/>
      <c r="BH50" s="149"/>
      <c r="BI50" s="40"/>
      <c r="BJ50" s="40"/>
      <c r="BK50" s="34"/>
    </row>
    <row r="51" spans="1:63" s="7" customFormat="1" ht="28.5" customHeight="1">
      <c r="A51" s="140"/>
      <c r="B51" s="542"/>
      <c r="C51" s="391"/>
      <c r="D51" s="219" t="s">
        <v>224</v>
      </c>
      <c r="E51" s="490" t="s">
        <v>187</v>
      </c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2"/>
      <c r="U51" s="389"/>
      <c r="V51" s="390"/>
      <c r="W51" s="487">
        <v>7</v>
      </c>
      <c r="X51" s="520"/>
      <c r="Y51" s="272"/>
      <c r="Z51" s="273"/>
      <c r="AA51" s="353"/>
      <c r="AB51" s="273"/>
      <c r="AC51" s="487">
        <v>4</v>
      </c>
      <c r="AD51" s="487"/>
      <c r="AE51" s="485">
        <f>30*AC51</f>
        <v>120</v>
      </c>
      <c r="AF51" s="486"/>
      <c r="AG51" s="272">
        <v>72</v>
      </c>
      <c r="AH51" s="273"/>
      <c r="AI51" s="272">
        <v>36</v>
      </c>
      <c r="AJ51" s="273"/>
      <c r="AK51" s="272">
        <v>36</v>
      </c>
      <c r="AL51" s="273"/>
      <c r="AM51" s="360"/>
      <c r="AN51" s="273"/>
      <c r="AO51" s="487">
        <f>AE51-AG51</f>
        <v>48</v>
      </c>
      <c r="AP51" s="487"/>
      <c r="AQ51" s="506"/>
      <c r="AR51" s="520"/>
      <c r="AS51" s="519"/>
      <c r="AT51" s="488"/>
      <c r="AU51" s="506"/>
      <c r="AV51" s="520"/>
      <c r="AW51" s="519"/>
      <c r="AX51" s="488"/>
      <c r="AY51" s="506"/>
      <c r="AZ51" s="520"/>
      <c r="BA51" s="519"/>
      <c r="BB51" s="487"/>
      <c r="BC51" s="272">
        <v>4</v>
      </c>
      <c r="BD51" s="359"/>
      <c r="BE51" s="353"/>
      <c r="BF51" s="273"/>
      <c r="BG51" s="141"/>
      <c r="BH51" s="149"/>
      <c r="BI51" s="40"/>
      <c r="BJ51" s="40"/>
      <c r="BK51" s="34"/>
    </row>
    <row r="52" spans="1:63" s="7" customFormat="1" ht="28.5" customHeight="1">
      <c r="A52" s="140"/>
      <c r="B52" s="542"/>
      <c r="C52" s="391"/>
      <c r="D52" s="219" t="s">
        <v>225</v>
      </c>
      <c r="E52" s="286" t="s">
        <v>189</v>
      </c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8"/>
      <c r="U52" s="280"/>
      <c r="V52" s="314"/>
      <c r="W52" s="313">
        <v>7</v>
      </c>
      <c r="X52" s="281"/>
      <c r="Y52" s="280"/>
      <c r="Z52" s="281"/>
      <c r="AA52" s="280"/>
      <c r="AB52" s="281"/>
      <c r="AC52" s="280">
        <v>4</v>
      </c>
      <c r="AD52" s="281"/>
      <c r="AE52" s="485">
        <f aca="true" t="shared" si="3" ref="AE52:AE60">30*AC52</f>
        <v>120</v>
      </c>
      <c r="AF52" s="486"/>
      <c r="AG52" s="280">
        <v>72</v>
      </c>
      <c r="AH52" s="314"/>
      <c r="AI52" s="280">
        <v>36</v>
      </c>
      <c r="AJ52" s="314"/>
      <c r="AK52" s="280">
        <v>28</v>
      </c>
      <c r="AL52" s="314"/>
      <c r="AM52" s="313">
        <v>8</v>
      </c>
      <c r="AN52" s="281"/>
      <c r="AO52" s="487">
        <f aca="true" t="shared" si="4" ref="AO52:AO60">AE52-AG52</f>
        <v>48</v>
      </c>
      <c r="AP52" s="487"/>
      <c r="AQ52" s="280"/>
      <c r="AR52" s="281"/>
      <c r="AS52" s="313"/>
      <c r="AT52" s="281"/>
      <c r="AU52" s="280"/>
      <c r="AV52" s="281"/>
      <c r="AW52" s="313"/>
      <c r="AX52" s="281"/>
      <c r="AY52" s="280"/>
      <c r="AZ52" s="281"/>
      <c r="BA52" s="313"/>
      <c r="BB52" s="281"/>
      <c r="BC52" s="280">
        <v>4</v>
      </c>
      <c r="BD52" s="281"/>
      <c r="BE52" s="313"/>
      <c r="BF52" s="314"/>
      <c r="BG52" s="141"/>
      <c r="BH52" s="149"/>
      <c r="BI52" s="40"/>
      <c r="BJ52" s="40"/>
      <c r="BK52" s="34"/>
    </row>
    <row r="53" spans="1:63" s="7" customFormat="1" ht="28.5" customHeight="1">
      <c r="A53" s="140"/>
      <c r="B53" s="542"/>
      <c r="C53" s="391"/>
      <c r="D53" s="383" t="s">
        <v>226</v>
      </c>
      <c r="E53" s="384"/>
      <c r="F53" s="385"/>
      <c r="G53" s="380" t="s">
        <v>227</v>
      </c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2"/>
      <c r="U53" s="280">
        <v>5</v>
      </c>
      <c r="V53" s="281"/>
      <c r="W53" s="275">
        <v>4</v>
      </c>
      <c r="X53" s="314"/>
      <c r="Y53" s="280">
        <v>5</v>
      </c>
      <c r="Z53" s="281"/>
      <c r="AA53" s="275"/>
      <c r="AB53" s="314"/>
      <c r="AC53" s="280">
        <v>10.5</v>
      </c>
      <c r="AD53" s="314"/>
      <c r="AE53" s="485">
        <f t="shared" si="3"/>
        <v>315</v>
      </c>
      <c r="AF53" s="486"/>
      <c r="AG53" s="280">
        <v>144</v>
      </c>
      <c r="AH53" s="314"/>
      <c r="AI53" s="280">
        <v>72</v>
      </c>
      <c r="AJ53" s="314"/>
      <c r="AK53" s="280">
        <v>36</v>
      </c>
      <c r="AL53" s="314"/>
      <c r="AM53" s="313">
        <v>36</v>
      </c>
      <c r="AN53" s="281"/>
      <c r="AO53" s="487">
        <f t="shared" si="4"/>
        <v>171</v>
      </c>
      <c r="AP53" s="487"/>
      <c r="AQ53" s="280"/>
      <c r="AR53" s="281"/>
      <c r="AS53" s="313"/>
      <c r="AT53" s="281"/>
      <c r="AU53" s="280"/>
      <c r="AV53" s="281"/>
      <c r="AW53" s="313">
        <v>3</v>
      </c>
      <c r="AX53" s="281"/>
      <c r="AY53" s="280">
        <v>5</v>
      </c>
      <c r="AZ53" s="281"/>
      <c r="BA53" s="313"/>
      <c r="BB53" s="281"/>
      <c r="BC53" s="280"/>
      <c r="BD53" s="281"/>
      <c r="BE53" s="313"/>
      <c r="BF53" s="314"/>
      <c r="BG53" s="141"/>
      <c r="BH53" s="149"/>
      <c r="BI53" s="40"/>
      <c r="BJ53" s="40"/>
      <c r="BK53" s="34"/>
    </row>
    <row r="54" spans="1:63" s="7" customFormat="1" ht="28.5" customHeight="1">
      <c r="A54" s="140"/>
      <c r="B54" s="542"/>
      <c r="C54" s="391"/>
      <c r="D54" s="648" t="s">
        <v>228</v>
      </c>
      <c r="E54" s="649"/>
      <c r="F54" s="658"/>
      <c r="G54" s="380" t="s">
        <v>229</v>
      </c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2"/>
      <c r="U54" s="280">
        <v>7</v>
      </c>
      <c r="V54" s="281"/>
      <c r="W54" s="275">
        <v>6</v>
      </c>
      <c r="X54" s="314"/>
      <c r="Y54" s="280"/>
      <c r="Z54" s="281"/>
      <c r="AA54" s="275"/>
      <c r="AB54" s="314"/>
      <c r="AC54" s="280">
        <v>9</v>
      </c>
      <c r="AD54" s="314"/>
      <c r="AE54" s="485">
        <f t="shared" si="3"/>
        <v>270</v>
      </c>
      <c r="AF54" s="486"/>
      <c r="AG54" s="280">
        <v>144</v>
      </c>
      <c r="AH54" s="314"/>
      <c r="AI54" s="280">
        <v>72</v>
      </c>
      <c r="AJ54" s="314"/>
      <c r="AK54" s="280">
        <v>36</v>
      </c>
      <c r="AL54" s="314"/>
      <c r="AM54" s="313">
        <v>36</v>
      </c>
      <c r="AN54" s="281"/>
      <c r="AO54" s="487">
        <f t="shared" si="4"/>
        <v>126</v>
      </c>
      <c r="AP54" s="487"/>
      <c r="AQ54" s="280"/>
      <c r="AR54" s="281"/>
      <c r="AS54" s="313"/>
      <c r="AT54" s="281"/>
      <c r="AU54" s="280"/>
      <c r="AV54" s="281"/>
      <c r="AW54" s="313"/>
      <c r="AX54" s="281"/>
      <c r="AY54" s="280"/>
      <c r="AZ54" s="281"/>
      <c r="BA54" s="313">
        <v>4</v>
      </c>
      <c r="BB54" s="281"/>
      <c r="BC54" s="280">
        <v>4</v>
      </c>
      <c r="BD54" s="281"/>
      <c r="BE54" s="313"/>
      <c r="BF54" s="314"/>
      <c r="BG54" s="141"/>
      <c r="BH54" s="149"/>
      <c r="BI54" s="40"/>
      <c r="BJ54" s="40"/>
      <c r="BK54" s="34"/>
    </row>
    <row r="55" spans="1:63" s="7" customFormat="1" ht="52.5" customHeight="1">
      <c r="A55" s="140"/>
      <c r="B55" s="542"/>
      <c r="C55" s="391"/>
      <c r="D55" s="648" t="s">
        <v>230</v>
      </c>
      <c r="E55" s="649"/>
      <c r="F55" s="658"/>
      <c r="G55" s="380" t="s">
        <v>185</v>
      </c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2"/>
      <c r="U55" s="280">
        <v>6</v>
      </c>
      <c r="V55" s="281"/>
      <c r="W55" s="275"/>
      <c r="X55" s="314"/>
      <c r="Y55" s="280"/>
      <c r="Z55" s="281"/>
      <c r="AA55" s="275"/>
      <c r="AB55" s="314"/>
      <c r="AC55" s="280">
        <v>5</v>
      </c>
      <c r="AD55" s="314"/>
      <c r="AE55" s="485">
        <f t="shared" si="3"/>
        <v>150</v>
      </c>
      <c r="AF55" s="486"/>
      <c r="AG55" s="280">
        <v>72</v>
      </c>
      <c r="AH55" s="314"/>
      <c r="AI55" s="280">
        <v>36</v>
      </c>
      <c r="AJ55" s="314"/>
      <c r="AK55" s="280"/>
      <c r="AL55" s="314"/>
      <c r="AM55" s="313">
        <v>36</v>
      </c>
      <c r="AN55" s="281"/>
      <c r="AO55" s="487">
        <f t="shared" si="4"/>
        <v>78</v>
      </c>
      <c r="AP55" s="487"/>
      <c r="AQ55" s="280"/>
      <c r="AR55" s="281"/>
      <c r="AS55" s="313"/>
      <c r="AT55" s="281"/>
      <c r="AU55" s="280"/>
      <c r="AV55" s="281"/>
      <c r="AW55" s="313"/>
      <c r="AX55" s="281"/>
      <c r="AY55" s="280"/>
      <c r="AZ55" s="281"/>
      <c r="BA55" s="313">
        <v>4</v>
      </c>
      <c r="BB55" s="281"/>
      <c r="BC55" s="280"/>
      <c r="BD55" s="281"/>
      <c r="BE55" s="313"/>
      <c r="BF55" s="314"/>
      <c r="BG55" s="141"/>
      <c r="BH55" s="149"/>
      <c r="BI55" s="40"/>
      <c r="BJ55" s="40"/>
      <c r="BK55" s="34"/>
    </row>
    <row r="56" spans="1:63" s="7" customFormat="1" ht="28.5" customHeight="1">
      <c r="A56" s="140"/>
      <c r="B56" s="542"/>
      <c r="C56" s="391"/>
      <c r="D56" s="395" t="s">
        <v>231</v>
      </c>
      <c r="E56" s="396"/>
      <c r="F56" s="397"/>
      <c r="G56" s="286" t="s">
        <v>197</v>
      </c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8"/>
      <c r="U56" s="280">
        <v>8</v>
      </c>
      <c r="V56" s="281"/>
      <c r="W56" s="275"/>
      <c r="X56" s="314"/>
      <c r="Y56" s="280"/>
      <c r="Z56" s="281"/>
      <c r="AA56" s="275"/>
      <c r="AB56" s="314"/>
      <c r="AC56" s="280">
        <v>4.5</v>
      </c>
      <c r="AD56" s="314"/>
      <c r="AE56" s="485">
        <f t="shared" si="3"/>
        <v>135</v>
      </c>
      <c r="AF56" s="486"/>
      <c r="AG56" s="280">
        <v>36</v>
      </c>
      <c r="AH56" s="314"/>
      <c r="AI56" s="280">
        <v>18</v>
      </c>
      <c r="AJ56" s="314"/>
      <c r="AK56" s="280"/>
      <c r="AL56" s="314"/>
      <c r="AM56" s="313">
        <v>18</v>
      </c>
      <c r="AN56" s="281"/>
      <c r="AO56" s="487">
        <f t="shared" si="4"/>
        <v>99</v>
      </c>
      <c r="AP56" s="487"/>
      <c r="AQ56" s="280"/>
      <c r="AR56" s="281"/>
      <c r="AS56" s="313"/>
      <c r="AT56" s="281"/>
      <c r="AU56" s="280"/>
      <c r="AV56" s="281"/>
      <c r="AW56" s="313"/>
      <c r="AX56" s="281"/>
      <c r="AY56" s="280"/>
      <c r="AZ56" s="281"/>
      <c r="BA56" s="313"/>
      <c r="BB56" s="281"/>
      <c r="BC56" s="280"/>
      <c r="BD56" s="281"/>
      <c r="BE56" s="313">
        <v>4</v>
      </c>
      <c r="BF56" s="314"/>
      <c r="BG56" s="141"/>
      <c r="BH56" s="149"/>
      <c r="BI56" s="40"/>
      <c r="BJ56" s="40"/>
      <c r="BK56" s="34"/>
    </row>
    <row r="57" spans="1:63" s="7" customFormat="1" ht="28.5" customHeight="1">
      <c r="A57" s="140"/>
      <c r="B57" s="542"/>
      <c r="C57" s="391"/>
      <c r="D57" s="383" t="s">
        <v>232</v>
      </c>
      <c r="E57" s="384"/>
      <c r="F57" s="385"/>
      <c r="G57" s="380" t="s">
        <v>159</v>
      </c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2"/>
      <c r="U57" s="280">
        <v>3</v>
      </c>
      <c r="V57" s="281"/>
      <c r="W57" s="275"/>
      <c r="X57" s="314"/>
      <c r="Y57" s="280"/>
      <c r="Z57" s="281"/>
      <c r="AA57" s="275"/>
      <c r="AB57" s="314"/>
      <c r="AC57" s="280">
        <v>5</v>
      </c>
      <c r="AD57" s="314"/>
      <c r="AE57" s="485">
        <f t="shared" si="3"/>
        <v>150</v>
      </c>
      <c r="AF57" s="486"/>
      <c r="AG57" s="280">
        <v>72</v>
      </c>
      <c r="AH57" s="314"/>
      <c r="AI57" s="280">
        <v>18</v>
      </c>
      <c r="AJ57" s="314"/>
      <c r="AK57" s="280"/>
      <c r="AL57" s="314"/>
      <c r="AM57" s="313">
        <v>54</v>
      </c>
      <c r="AN57" s="281"/>
      <c r="AO57" s="487">
        <f t="shared" si="4"/>
        <v>78</v>
      </c>
      <c r="AP57" s="487"/>
      <c r="AQ57" s="280"/>
      <c r="AR57" s="281"/>
      <c r="AS57" s="313"/>
      <c r="AT57" s="281"/>
      <c r="AU57" s="280">
        <v>4</v>
      </c>
      <c r="AV57" s="281"/>
      <c r="AW57" s="313"/>
      <c r="AX57" s="281"/>
      <c r="AY57" s="280"/>
      <c r="AZ57" s="281"/>
      <c r="BA57" s="313"/>
      <c r="BB57" s="281"/>
      <c r="BC57" s="280"/>
      <c r="BD57" s="281"/>
      <c r="BE57" s="313"/>
      <c r="BF57" s="314"/>
      <c r="BG57" s="141"/>
      <c r="BH57" s="149"/>
      <c r="BI57" s="40"/>
      <c r="BJ57" s="40"/>
      <c r="BK57" s="34"/>
    </row>
    <row r="58" spans="1:63" s="7" customFormat="1" ht="28.5" customHeight="1">
      <c r="A58" s="140"/>
      <c r="B58" s="542"/>
      <c r="C58" s="391"/>
      <c r="D58" s="386" t="s">
        <v>233</v>
      </c>
      <c r="E58" s="387"/>
      <c r="F58" s="388"/>
      <c r="G58" s="380" t="s">
        <v>234</v>
      </c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2"/>
      <c r="U58" s="280"/>
      <c r="V58" s="281"/>
      <c r="W58" s="275">
        <v>5</v>
      </c>
      <c r="X58" s="314"/>
      <c r="Y58" s="280"/>
      <c r="Z58" s="281"/>
      <c r="AA58" s="275"/>
      <c r="AB58" s="314"/>
      <c r="AC58" s="280">
        <v>4</v>
      </c>
      <c r="AD58" s="314"/>
      <c r="AE58" s="485">
        <f t="shared" si="3"/>
        <v>120</v>
      </c>
      <c r="AF58" s="486"/>
      <c r="AG58" s="280">
        <v>54</v>
      </c>
      <c r="AH58" s="314"/>
      <c r="AI58" s="280">
        <v>18</v>
      </c>
      <c r="AJ58" s="314"/>
      <c r="AK58" s="280"/>
      <c r="AL58" s="314"/>
      <c r="AM58" s="313">
        <v>36</v>
      </c>
      <c r="AN58" s="281"/>
      <c r="AO58" s="487">
        <f t="shared" si="4"/>
        <v>66</v>
      </c>
      <c r="AP58" s="487"/>
      <c r="AQ58" s="280"/>
      <c r="AR58" s="281"/>
      <c r="AS58" s="313"/>
      <c r="AT58" s="281"/>
      <c r="AU58" s="280"/>
      <c r="AV58" s="281"/>
      <c r="AW58" s="313"/>
      <c r="AX58" s="281"/>
      <c r="AY58" s="280">
        <v>3</v>
      </c>
      <c r="AZ58" s="281"/>
      <c r="BA58" s="313"/>
      <c r="BB58" s="281"/>
      <c r="BC58" s="280"/>
      <c r="BD58" s="281"/>
      <c r="BE58" s="313"/>
      <c r="BF58" s="314"/>
      <c r="BG58" s="141"/>
      <c r="BH58" s="149"/>
      <c r="BI58" s="40"/>
      <c r="BJ58" s="40"/>
      <c r="BK58" s="34"/>
    </row>
    <row r="59" spans="1:63" s="7" customFormat="1" ht="28.5" customHeight="1">
      <c r="A59" s="140"/>
      <c r="B59" s="542"/>
      <c r="C59" s="391"/>
      <c r="D59" s="383" t="s">
        <v>235</v>
      </c>
      <c r="E59" s="384"/>
      <c r="F59" s="385"/>
      <c r="G59" s="659" t="s">
        <v>236</v>
      </c>
      <c r="H59" s="660"/>
      <c r="I59" s="660"/>
      <c r="J59" s="660"/>
      <c r="K59" s="660"/>
      <c r="L59" s="660"/>
      <c r="M59" s="660"/>
      <c r="N59" s="660"/>
      <c r="O59" s="660"/>
      <c r="P59" s="660"/>
      <c r="Q59" s="660"/>
      <c r="R59" s="660"/>
      <c r="S59" s="660"/>
      <c r="T59" s="661"/>
      <c r="U59" s="657">
        <v>5</v>
      </c>
      <c r="V59" s="503"/>
      <c r="W59" s="275">
        <v>6</v>
      </c>
      <c r="X59" s="314"/>
      <c r="Y59" s="280"/>
      <c r="Z59" s="281"/>
      <c r="AA59" s="275"/>
      <c r="AB59" s="314"/>
      <c r="AC59" s="280">
        <v>10.5</v>
      </c>
      <c r="AD59" s="314"/>
      <c r="AE59" s="485">
        <f>30*AC59</f>
        <v>315</v>
      </c>
      <c r="AF59" s="486"/>
      <c r="AG59" s="280">
        <v>180</v>
      </c>
      <c r="AH59" s="314"/>
      <c r="AI59" s="280">
        <v>90</v>
      </c>
      <c r="AJ59" s="314"/>
      <c r="AK59" s="280">
        <v>18</v>
      </c>
      <c r="AL59" s="314"/>
      <c r="AM59" s="313">
        <v>72</v>
      </c>
      <c r="AN59" s="281"/>
      <c r="AO59" s="487">
        <f t="shared" si="4"/>
        <v>135</v>
      </c>
      <c r="AP59" s="487"/>
      <c r="AQ59" s="280"/>
      <c r="AR59" s="281"/>
      <c r="AS59" s="313"/>
      <c r="AT59" s="281"/>
      <c r="AU59" s="280"/>
      <c r="AV59" s="281"/>
      <c r="AW59" s="313"/>
      <c r="AX59" s="281"/>
      <c r="AY59" s="280">
        <v>5</v>
      </c>
      <c r="AZ59" s="281"/>
      <c r="BA59" s="313">
        <v>5</v>
      </c>
      <c r="BB59" s="281"/>
      <c r="BC59" s="280"/>
      <c r="BD59" s="281"/>
      <c r="BE59" s="313"/>
      <c r="BF59" s="314"/>
      <c r="BG59" s="141"/>
      <c r="BH59" s="149"/>
      <c r="BI59" s="40"/>
      <c r="BJ59" s="40"/>
      <c r="BK59" s="34"/>
    </row>
    <row r="60" spans="1:63" s="7" customFormat="1" ht="28.5" customHeight="1" thickBot="1">
      <c r="A60" s="140"/>
      <c r="B60" s="542"/>
      <c r="C60" s="391"/>
      <c r="D60" s="395" t="s">
        <v>237</v>
      </c>
      <c r="E60" s="396"/>
      <c r="F60" s="397"/>
      <c r="G60" s="662" t="s">
        <v>238</v>
      </c>
      <c r="H60" s="663"/>
      <c r="I60" s="663"/>
      <c r="J60" s="663"/>
      <c r="K60" s="663"/>
      <c r="L60" s="663"/>
      <c r="M60" s="663"/>
      <c r="N60" s="663"/>
      <c r="O60" s="663"/>
      <c r="P60" s="663"/>
      <c r="Q60" s="663"/>
      <c r="R60" s="663"/>
      <c r="S60" s="663"/>
      <c r="T60" s="664"/>
      <c r="U60" s="276"/>
      <c r="V60" s="277"/>
      <c r="W60" s="351">
        <v>4</v>
      </c>
      <c r="X60" s="352"/>
      <c r="Y60" s="276"/>
      <c r="Z60" s="277"/>
      <c r="AA60" s="351"/>
      <c r="AB60" s="352"/>
      <c r="AC60" s="276">
        <v>4</v>
      </c>
      <c r="AD60" s="352"/>
      <c r="AE60" s="485">
        <f t="shared" si="3"/>
        <v>120</v>
      </c>
      <c r="AF60" s="486"/>
      <c r="AG60" s="280">
        <v>72</v>
      </c>
      <c r="AH60" s="314"/>
      <c r="AI60" s="280">
        <v>36</v>
      </c>
      <c r="AJ60" s="314"/>
      <c r="AK60" s="280"/>
      <c r="AL60" s="314"/>
      <c r="AM60" s="313">
        <v>36</v>
      </c>
      <c r="AN60" s="281"/>
      <c r="AO60" s="487">
        <f t="shared" si="4"/>
        <v>48</v>
      </c>
      <c r="AP60" s="487"/>
      <c r="AQ60" s="280"/>
      <c r="AR60" s="281"/>
      <c r="AS60" s="313"/>
      <c r="AT60" s="281"/>
      <c r="AU60" s="280"/>
      <c r="AV60" s="281"/>
      <c r="AW60" s="313">
        <v>4</v>
      </c>
      <c r="AX60" s="281"/>
      <c r="AY60" s="280"/>
      <c r="AZ60" s="281"/>
      <c r="BA60" s="313"/>
      <c r="BB60" s="281"/>
      <c r="BC60" s="280"/>
      <c r="BD60" s="281"/>
      <c r="BE60" s="313"/>
      <c r="BF60" s="314"/>
      <c r="BG60" s="141"/>
      <c r="BH60" s="149"/>
      <c r="BI60" s="40"/>
      <c r="BJ60" s="40"/>
      <c r="BK60" s="34"/>
    </row>
    <row r="61" spans="1:63" s="7" customFormat="1" ht="28.5" customHeight="1" thickBot="1">
      <c r="A61" s="140"/>
      <c r="B61" s="542"/>
      <c r="C61" s="391"/>
      <c r="D61" s="221"/>
      <c r="E61" s="289" t="s">
        <v>97</v>
      </c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1"/>
      <c r="U61" s="276">
        <v>6</v>
      </c>
      <c r="V61" s="352"/>
      <c r="W61" s="313">
        <v>7</v>
      </c>
      <c r="X61" s="281"/>
      <c r="Y61" s="280">
        <v>1</v>
      </c>
      <c r="Z61" s="281"/>
      <c r="AA61" s="280"/>
      <c r="AB61" s="281"/>
      <c r="AC61" s="280">
        <f>SUM(AC51:AD60)</f>
        <v>60.5</v>
      </c>
      <c r="AD61" s="281"/>
      <c r="AE61" s="280">
        <f>SUM(AE51:AF60)</f>
        <v>1815</v>
      </c>
      <c r="AF61" s="281"/>
      <c r="AG61" s="280">
        <f>SUM(AG51:AH60)</f>
        <v>918</v>
      </c>
      <c r="AH61" s="314"/>
      <c r="AI61" s="280">
        <f>SUM(AI51:AJ60)</f>
        <v>432</v>
      </c>
      <c r="AJ61" s="314"/>
      <c r="AK61" s="280">
        <f>SUM(AK51:AL60)</f>
        <v>154</v>
      </c>
      <c r="AL61" s="314"/>
      <c r="AM61" s="313">
        <f>SUM(AM51:AN60)</f>
        <v>332</v>
      </c>
      <c r="AN61" s="281"/>
      <c r="AO61" s="280">
        <f>SUM(AO51:AP60)</f>
        <v>897</v>
      </c>
      <c r="AP61" s="281"/>
      <c r="AQ61" s="280"/>
      <c r="AR61" s="281"/>
      <c r="AS61" s="313"/>
      <c r="AT61" s="281"/>
      <c r="AU61" s="280">
        <f>SUM(AU51:AV60)</f>
        <v>4</v>
      </c>
      <c r="AV61" s="281"/>
      <c r="AW61" s="313">
        <f>SUM(AW51:AX60)</f>
        <v>7</v>
      </c>
      <c r="AX61" s="281"/>
      <c r="AY61" s="280">
        <f>SUM(AY51:AZ60)</f>
        <v>13</v>
      </c>
      <c r="AZ61" s="281"/>
      <c r="BA61" s="313">
        <f>SUM(BA51:BB60)</f>
        <v>13</v>
      </c>
      <c r="BB61" s="281"/>
      <c r="BC61" s="280">
        <f>SUM(BC51:BD60)</f>
        <v>12</v>
      </c>
      <c r="BD61" s="281"/>
      <c r="BE61" s="313">
        <f>SUM(BE51:BF60)</f>
        <v>4</v>
      </c>
      <c r="BF61" s="314"/>
      <c r="BG61" s="141"/>
      <c r="BH61" s="149"/>
      <c r="BI61" s="40"/>
      <c r="BJ61" s="40"/>
      <c r="BK61" s="34"/>
    </row>
    <row r="62" spans="1:63" s="7" customFormat="1" ht="28.5" customHeight="1" thickBot="1">
      <c r="A62" s="140"/>
      <c r="B62" s="542"/>
      <c r="C62" s="391"/>
      <c r="D62" s="221"/>
      <c r="E62" s="523" t="s">
        <v>107</v>
      </c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5"/>
      <c r="V62" s="525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24"/>
      <c r="BE62" s="524"/>
      <c r="BF62" s="526"/>
      <c r="BG62" s="141"/>
      <c r="BH62" s="149"/>
      <c r="BI62" s="40"/>
      <c r="BJ62" s="40"/>
      <c r="BK62" s="34"/>
    </row>
    <row r="63" spans="1:63" s="7" customFormat="1" ht="28.5" customHeight="1" thickBot="1">
      <c r="A63" s="140"/>
      <c r="B63" s="542"/>
      <c r="C63" s="391"/>
      <c r="D63" s="221" t="s">
        <v>240</v>
      </c>
      <c r="E63" s="286" t="s">
        <v>239</v>
      </c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72"/>
      <c r="V63" s="273"/>
      <c r="W63" s="353">
        <v>1</v>
      </c>
      <c r="X63" s="273"/>
      <c r="Y63" s="272"/>
      <c r="Z63" s="273"/>
      <c r="AA63" s="272"/>
      <c r="AB63" s="273"/>
      <c r="AC63" s="272">
        <v>2</v>
      </c>
      <c r="AD63" s="273"/>
      <c r="AE63" s="272">
        <f>30*AC63</f>
        <v>60</v>
      </c>
      <c r="AF63" s="273"/>
      <c r="AG63" s="272">
        <v>36</v>
      </c>
      <c r="AH63" s="273"/>
      <c r="AI63" s="272">
        <v>18</v>
      </c>
      <c r="AJ63" s="273"/>
      <c r="AK63" s="272">
        <v>18</v>
      </c>
      <c r="AL63" s="273"/>
      <c r="AM63" s="272"/>
      <c r="AN63" s="273"/>
      <c r="AO63" s="272">
        <f>AE63-AG63</f>
        <v>24</v>
      </c>
      <c r="AP63" s="273"/>
      <c r="AQ63" s="280">
        <v>2</v>
      </c>
      <c r="AR63" s="281"/>
      <c r="AS63" s="313"/>
      <c r="AT63" s="281"/>
      <c r="AU63" s="280"/>
      <c r="AV63" s="281"/>
      <c r="AW63" s="313"/>
      <c r="AX63" s="281"/>
      <c r="AY63" s="280"/>
      <c r="AZ63" s="281"/>
      <c r="BA63" s="313"/>
      <c r="BB63" s="281"/>
      <c r="BC63" s="280"/>
      <c r="BD63" s="281"/>
      <c r="BE63" s="313"/>
      <c r="BF63" s="314"/>
      <c r="BG63" s="141"/>
      <c r="BH63" s="149"/>
      <c r="BI63" s="40"/>
      <c r="BJ63" s="40"/>
      <c r="BK63" s="34"/>
    </row>
    <row r="64" spans="1:63" s="7" customFormat="1" ht="57" customHeight="1" thickBot="1">
      <c r="A64" s="140"/>
      <c r="B64" s="542"/>
      <c r="C64" s="391"/>
      <c r="D64" s="224" t="s">
        <v>244</v>
      </c>
      <c r="E64" s="286" t="s">
        <v>241</v>
      </c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8"/>
      <c r="U64" s="280"/>
      <c r="V64" s="314"/>
      <c r="W64" s="275">
        <v>7</v>
      </c>
      <c r="X64" s="314"/>
      <c r="Y64" s="280"/>
      <c r="Z64" s="281"/>
      <c r="AA64" s="275"/>
      <c r="AB64" s="314"/>
      <c r="AC64" s="280">
        <v>2</v>
      </c>
      <c r="AD64" s="314"/>
      <c r="AE64" s="272">
        <f aca="true" t="shared" si="5" ref="AE64:AE69">30*AC64</f>
        <v>60</v>
      </c>
      <c r="AF64" s="273"/>
      <c r="AG64" s="280">
        <v>36</v>
      </c>
      <c r="AH64" s="314"/>
      <c r="AI64" s="280">
        <v>18</v>
      </c>
      <c r="AJ64" s="314"/>
      <c r="AK64" s="280">
        <v>18</v>
      </c>
      <c r="AL64" s="314"/>
      <c r="AM64" s="313"/>
      <c r="AN64" s="281"/>
      <c r="AO64" s="272">
        <f aca="true" t="shared" si="6" ref="AO64:AO69">AE64-AG64</f>
        <v>24</v>
      </c>
      <c r="AP64" s="273"/>
      <c r="AQ64" s="280"/>
      <c r="AR64" s="281"/>
      <c r="AS64" s="313"/>
      <c r="AT64" s="281"/>
      <c r="AU64" s="280"/>
      <c r="AV64" s="281"/>
      <c r="AW64" s="313"/>
      <c r="AX64" s="281"/>
      <c r="AY64" s="280"/>
      <c r="AZ64" s="281"/>
      <c r="BA64" s="313"/>
      <c r="BB64" s="281"/>
      <c r="BC64" s="280">
        <v>2</v>
      </c>
      <c r="BD64" s="281"/>
      <c r="BE64" s="313"/>
      <c r="BF64" s="314"/>
      <c r="BG64" s="141"/>
      <c r="BH64" s="149"/>
      <c r="BI64" s="40"/>
      <c r="BJ64" s="40"/>
      <c r="BK64" s="34"/>
    </row>
    <row r="65" spans="1:63" s="7" customFormat="1" ht="28.5" customHeight="1" thickBot="1">
      <c r="A65" s="140"/>
      <c r="B65" s="542"/>
      <c r="C65" s="391"/>
      <c r="D65" s="221" t="s">
        <v>245</v>
      </c>
      <c r="E65" s="286" t="s">
        <v>242</v>
      </c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8"/>
      <c r="U65" s="280"/>
      <c r="V65" s="314"/>
      <c r="W65" s="364">
        <v>2</v>
      </c>
      <c r="X65" s="497"/>
      <c r="Y65" s="496"/>
      <c r="Z65" s="527"/>
      <c r="AA65" s="364"/>
      <c r="AB65" s="497"/>
      <c r="AC65" s="496">
        <v>2</v>
      </c>
      <c r="AD65" s="497"/>
      <c r="AE65" s="272">
        <f t="shared" si="5"/>
        <v>60</v>
      </c>
      <c r="AF65" s="273"/>
      <c r="AG65" s="280">
        <v>36</v>
      </c>
      <c r="AH65" s="314"/>
      <c r="AI65" s="280">
        <v>18</v>
      </c>
      <c r="AJ65" s="314"/>
      <c r="AK65" s="280"/>
      <c r="AL65" s="314"/>
      <c r="AM65" s="313">
        <v>18</v>
      </c>
      <c r="AN65" s="281"/>
      <c r="AO65" s="272">
        <f t="shared" si="6"/>
        <v>24</v>
      </c>
      <c r="AP65" s="273"/>
      <c r="AQ65" s="280"/>
      <c r="AR65" s="281"/>
      <c r="AS65" s="313">
        <v>2</v>
      </c>
      <c r="AT65" s="281"/>
      <c r="AU65" s="280"/>
      <c r="AV65" s="281"/>
      <c r="AW65" s="313"/>
      <c r="AX65" s="281"/>
      <c r="AY65" s="280"/>
      <c r="AZ65" s="281"/>
      <c r="BA65" s="313"/>
      <c r="BB65" s="281"/>
      <c r="BC65" s="280"/>
      <c r="BD65" s="281"/>
      <c r="BE65" s="313"/>
      <c r="BF65" s="314"/>
      <c r="BG65" s="141"/>
      <c r="BH65" s="149"/>
      <c r="BI65" s="40"/>
      <c r="BJ65" s="40"/>
      <c r="BK65" s="34"/>
    </row>
    <row r="66" spans="1:63" s="7" customFormat="1" ht="28.5" customHeight="1" thickBot="1">
      <c r="A66" s="140"/>
      <c r="B66" s="542"/>
      <c r="C66" s="391"/>
      <c r="D66" s="221" t="s">
        <v>246</v>
      </c>
      <c r="E66" s="286" t="s">
        <v>243</v>
      </c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8"/>
      <c r="U66" s="280"/>
      <c r="V66" s="314"/>
      <c r="W66" s="364">
        <v>2</v>
      </c>
      <c r="X66" s="497"/>
      <c r="Y66" s="496"/>
      <c r="Z66" s="527"/>
      <c r="AA66" s="364"/>
      <c r="AB66" s="497"/>
      <c r="AC66" s="496">
        <v>3</v>
      </c>
      <c r="AD66" s="497"/>
      <c r="AE66" s="272">
        <f t="shared" si="5"/>
        <v>90</v>
      </c>
      <c r="AF66" s="273"/>
      <c r="AG66" s="280">
        <v>54</v>
      </c>
      <c r="AH66" s="314"/>
      <c r="AI66" s="280">
        <v>18</v>
      </c>
      <c r="AJ66" s="314"/>
      <c r="AK66" s="280"/>
      <c r="AL66" s="314"/>
      <c r="AM66" s="313">
        <v>36</v>
      </c>
      <c r="AN66" s="281"/>
      <c r="AO66" s="272">
        <f t="shared" si="6"/>
        <v>36</v>
      </c>
      <c r="AP66" s="273"/>
      <c r="AQ66" s="280"/>
      <c r="AR66" s="281"/>
      <c r="AS66" s="313">
        <v>3</v>
      </c>
      <c r="AT66" s="281"/>
      <c r="AU66" s="280"/>
      <c r="AV66" s="281"/>
      <c r="AW66" s="313"/>
      <c r="AX66" s="281"/>
      <c r="AY66" s="280"/>
      <c r="AZ66" s="281"/>
      <c r="BA66" s="313"/>
      <c r="BB66" s="281"/>
      <c r="BC66" s="280"/>
      <c r="BD66" s="281"/>
      <c r="BE66" s="313"/>
      <c r="BF66" s="314"/>
      <c r="BG66" s="141"/>
      <c r="BH66" s="149"/>
      <c r="BI66" s="40"/>
      <c r="BJ66" s="40"/>
      <c r="BK66" s="34"/>
    </row>
    <row r="67" spans="1:63" s="7" customFormat="1" ht="28.5" customHeight="1" thickBot="1">
      <c r="A67" s="140"/>
      <c r="B67" s="542"/>
      <c r="C67" s="391"/>
      <c r="D67" s="221" t="s">
        <v>248</v>
      </c>
      <c r="E67" s="286" t="s">
        <v>247</v>
      </c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8"/>
      <c r="U67" s="280"/>
      <c r="V67" s="314"/>
      <c r="W67" s="275">
        <v>2</v>
      </c>
      <c r="X67" s="314"/>
      <c r="Y67" s="280"/>
      <c r="Z67" s="281"/>
      <c r="AA67" s="275"/>
      <c r="AB67" s="314"/>
      <c r="AC67" s="280">
        <v>3</v>
      </c>
      <c r="AD67" s="314"/>
      <c r="AE67" s="272">
        <f t="shared" si="5"/>
        <v>90</v>
      </c>
      <c r="AF67" s="273"/>
      <c r="AG67" s="280">
        <v>54</v>
      </c>
      <c r="AH67" s="314"/>
      <c r="AI67" s="280">
        <v>18</v>
      </c>
      <c r="AJ67" s="314"/>
      <c r="AK67" s="280"/>
      <c r="AL67" s="314"/>
      <c r="AM67" s="313">
        <v>36</v>
      </c>
      <c r="AN67" s="281"/>
      <c r="AO67" s="272">
        <f t="shared" si="6"/>
        <v>36</v>
      </c>
      <c r="AP67" s="273"/>
      <c r="AQ67" s="280"/>
      <c r="AR67" s="281"/>
      <c r="AS67" s="313">
        <v>3</v>
      </c>
      <c r="AT67" s="281"/>
      <c r="AU67" s="280"/>
      <c r="AV67" s="281"/>
      <c r="AW67" s="313"/>
      <c r="AX67" s="281"/>
      <c r="AY67" s="280"/>
      <c r="AZ67" s="281"/>
      <c r="BA67" s="313"/>
      <c r="BB67" s="281"/>
      <c r="BC67" s="280"/>
      <c r="BD67" s="281"/>
      <c r="BE67" s="313"/>
      <c r="BF67" s="314"/>
      <c r="BG67" s="141"/>
      <c r="BH67" s="149"/>
      <c r="BI67" s="40"/>
      <c r="BJ67" s="40"/>
      <c r="BK67" s="34"/>
    </row>
    <row r="68" spans="1:63" s="7" customFormat="1" ht="28.5" customHeight="1" thickBot="1">
      <c r="A68" s="140"/>
      <c r="B68" s="542"/>
      <c r="C68" s="391"/>
      <c r="D68" s="221" t="s">
        <v>265</v>
      </c>
      <c r="E68" s="286" t="s">
        <v>93</v>
      </c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8"/>
      <c r="U68" s="225"/>
      <c r="V68" s="226"/>
      <c r="W68" s="280">
        <v>8</v>
      </c>
      <c r="X68" s="281"/>
      <c r="Y68" s="225"/>
      <c r="Z68" s="227"/>
      <c r="AA68" s="228"/>
      <c r="AB68" s="228"/>
      <c r="AC68" s="275">
        <v>7.5</v>
      </c>
      <c r="AD68" s="281"/>
      <c r="AE68" s="353">
        <f t="shared" si="5"/>
        <v>225</v>
      </c>
      <c r="AF68" s="273"/>
      <c r="AG68" s="313"/>
      <c r="AH68" s="313"/>
      <c r="AI68" s="274"/>
      <c r="AJ68" s="282"/>
      <c r="AK68" s="274"/>
      <c r="AL68" s="282"/>
      <c r="AM68" s="274"/>
      <c r="AN68" s="275"/>
      <c r="AO68" s="272">
        <f t="shared" si="6"/>
        <v>225</v>
      </c>
      <c r="AP68" s="273"/>
      <c r="AQ68" s="225"/>
      <c r="AR68" s="227"/>
      <c r="AS68" s="228"/>
      <c r="AT68" s="227"/>
      <c r="AU68" s="225"/>
      <c r="AV68" s="227"/>
      <c r="AW68" s="228"/>
      <c r="AX68" s="227"/>
      <c r="AY68" s="225"/>
      <c r="AZ68" s="227"/>
      <c r="BA68" s="228"/>
      <c r="BB68" s="227"/>
      <c r="BC68" s="225"/>
      <c r="BD68" s="227"/>
      <c r="BE68" s="228"/>
      <c r="BF68" s="226"/>
      <c r="BG68" s="141"/>
      <c r="BH68" s="149"/>
      <c r="BI68" s="40"/>
      <c r="BJ68" s="40"/>
      <c r="BK68" s="34"/>
    </row>
    <row r="69" spans="1:63" s="7" customFormat="1" ht="28.5" customHeight="1" thickBot="1">
      <c r="A69" s="140"/>
      <c r="B69" s="542"/>
      <c r="C69" s="391"/>
      <c r="D69" s="221" t="s">
        <v>266</v>
      </c>
      <c r="E69" s="375" t="s">
        <v>77</v>
      </c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7"/>
      <c r="U69" s="280"/>
      <c r="V69" s="314"/>
      <c r="W69" s="313"/>
      <c r="X69" s="281"/>
      <c r="Y69" s="280"/>
      <c r="Z69" s="281"/>
      <c r="AA69" s="280"/>
      <c r="AB69" s="281"/>
      <c r="AC69" s="313">
        <v>6</v>
      </c>
      <c r="AD69" s="313"/>
      <c r="AE69" s="272">
        <f t="shared" si="5"/>
        <v>180</v>
      </c>
      <c r="AF69" s="273"/>
      <c r="AG69" s="313"/>
      <c r="AH69" s="313"/>
      <c r="AI69" s="274"/>
      <c r="AJ69" s="282"/>
      <c r="AK69" s="274"/>
      <c r="AL69" s="282"/>
      <c r="AM69" s="274"/>
      <c r="AN69" s="275"/>
      <c r="AO69" s="272">
        <f t="shared" si="6"/>
        <v>180</v>
      </c>
      <c r="AP69" s="273"/>
      <c r="AQ69" s="280"/>
      <c r="AR69" s="281"/>
      <c r="AS69" s="313"/>
      <c r="AT69" s="281"/>
      <c r="AU69" s="280"/>
      <c r="AV69" s="281"/>
      <c r="AW69" s="313"/>
      <c r="AX69" s="281"/>
      <c r="AY69" s="280"/>
      <c r="AZ69" s="281"/>
      <c r="BA69" s="313"/>
      <c r="BB69" s="281"/>
      <c r="BC69" s="280"/>
      <c r="BD69" s="281"/>
      <c r="BE69" s="313"/>
      <c r="BF69" s="314"/>
      <c r="BG69" s="141"/>
      <c r="BH69" s="149"/>
      <c r="BI69" s="40"/>
      <c r="BJ69" s="40"/>
      <c r="BK69" s="34"/>
    </row>
    <row r="70" spans="1:63" s="6" customFormat="1" ht="28.5" customHeight="1" thickBot="1">
      <c r="A70" s="139"/>
      <c r="B70" s="542"/>
      <c r="C70" s="391"/>
      <c r="D70" s="229"/>
      <c r="E70" s="289" t="s">
        <v>97</v>
      </c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1"/>
      <c r="U70" s="276"/>
      <c r="V70" s="352"/>
      <c r="W70" s="365">
        <v>6</v>
      </c>
      <c r="X70" s="365"/>
      <c r="Y70" s="276"/>
      <c r="Z70" s="352"/>
      <c r="AA70" s="354"/>
      <c r="AB70" s="352"/>
      <c r="AC70" s="365">
        <f>SUM(AC63:AD69)</f>
        <v>25.5</v>
      </c>
      <c r="AD70" s="365"/>
      <c r="AE70" s="366">
        <f>SUM(AE63:AF69)</f>
        <v>765</v>
      </c>
      <c r="AF70" s="367"/>
      <c r="AG70" s="276">
        <f>SUM(AG63:AH67)</f>
        <v>216</v>
      </c>
      <c r="AH70" s="352"/>
      <c r="AI70" s="276">
        <f>SUM(AI63:AJ67)</f>
        <v>90</v>
      </c>
      <c r="AJ70" s="352"/>
      <c r="AK70" s="276">
        <f>SUM(AK63:AL67)</f>
        <v>36</v>
      </c>
      <c r="AL70" s="352"/>
      <c r="AM70" s="351">
        <f>SUM(AM63:AN67)</f>
        <v>90</v>
      </c>
      <c r="AN70" s="352"/>
      <c r="AO70" s="365">
        <f>SUM(AO63:AP69)</f>
        <v>549</v>
      </c>
      <c r="AP70" s="365"/>
      <c r="AQ70" s="496">
        <f>SUM(AQ63:AR67)</f>
        <v>2</v>
      </c>
      <c r="AR70" s="527"/>
      <c r="AS70" s="364">
        <f>SUM(AS63:AT67)</f>
        <v>8</v>
      </c>
      <c r="AT70" s="497"/>
      <c r="AU70" s="496"/>
      <c r="AV70" s="527"/>
      <c r="AW70" s="364"/>
      <c r="AX70" s="497"/>
      <c r="AY70" s="496"/>
      <c r="AZ70" s="527"/>
      <c r="BA70" s="364"/>
      <c r="BB70" s="365"/>
      <c r="BC70" s="276">
        <f>SUM(BC63:BD67)</f>
        <v>2</v>
      </c>
      <c r="BD70" s="277"/>
      <c r="BE70" s="354"/>
      <c r="BF70" s="352"/>
      <c r="BG70" s="223"/>
      <c r="BH70" s="148"/>
      <c r="BI70" s="39"/>
      <c r="BJ70" s="39"/>
      <c r="BK70" s="41"/>
    </row>
    <row r="71" spans="1:63" s="7" customFormat="1" ht="28.5" customHeight="1" thickBot="1">
      <c r="A71" s="140"/>
      <c r="B71" s="542"/>
      <c r="C71" s="140"/>
      <c r="D71" s="355" t="s">
        <v>108</v>
      </c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7"/>
      <c r="V71" s="357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7"/>
      <c r="BD71" s="357"/>
      <c r="BE71" s="357"/>
      <c r="BF71" s="358"/>
      <c r="BG71" s="141"/>
      <c r="BH71" s="149"/>
      <c r="BI71" s="40"/>
      <c r="BJ71" s="40"/>
      <c r="BK71" s="41"/>
    </row>
    <row r="72" spans="1:63" s="7" customFormat="1" ht="28.5" customHeight="1" thickBot="1">
      <c r="A72" s="140"/>
      <c r="B72" s="542"/>
      <c r="C72" s="415"/>
      <c r="D72" s="219" t="s">
        <v>267</v>
      </c>
      <c r="E72" s="490" t="s">
        <v>100</v>
      </c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378"/>
      <c r="V72" s="379"/>
      <c r="W72" s="493">
        <v>1</v>
      </c>
      <c r="X72" s="494"/>
      <c r="Y72" s="378"/>
      <c r="Z72" s="379"/>
      <c r="AA72" s="493"/>
      <c r="AB72" s="494"/>
      <c r="AC72" s="361">
        <v>2</v>
      </c>
      <c r="AD72" s="362"/>
      <c r="AE72" s="361">
        <f>30*AC72</f>
        <v>60</v>
      </c>
      <c r="AF72" s="362"/>
      <c r="AG72" s="363">
        <v>36</v>
      </c>
      <c r="AH72" s="362"/>
      <c r="AI72" s="361">
        <v>18</v>
      </c>
      <c r="AJ72" s="362"/>
      <c r="AK72" s="361">
        <v>18</v>
      </c>
      <c r="AL72" s="363"/>
      <c r="AM72" s="361"/>
      <c r="AN72" s="362"/>
      <c r="AO72" s="363">
        <f>AE72-AG72</f>
        <v>24</v>
      </c>
      <c r="AP72" s="363"/>
      <c r="AQ72" s="272">
        <v>2</v>
      </c>
      <c r="AR72" s="359"/>
      <c r="AS72" s="360"/>
      <c r="AT72" s="273"/>
      <c r="AU72" s="353"/>
      <c r="AV72" s="359"/>
      <c r="AW72" s="360"/>
      <c r="AX72" s="353"/>
      <c r="AY72" s="272"/>
      <c r="AZ72" s="359"/>
      <c r="BA72" s="360"/>
      <c r="BB72" s="273"/>
      <c r="BC72" s="272"/>
      <c r="BD72" s="359"/>
      <c r="BE72" s="353"/>
      <c r="BF72" s="273"/>
      <c r="BG72" s="141"/>
      <c r="BH72" s="149"/>
      <c r="BI72" s="40"/>
      <c r="BJ72" s="40"/>
      <c r="BK72" s="41"/>
    </row>
    <row r="73" spans="1:63" s="7" customFormat="1" ht="28.5" customHeight="1" thickBot="1">
      <c r="A73" s="140"/>
      <c r="B73" s="542"/>
      <c r="C73" s="416"/>
      <c r="D73" s="221" t="s">
        <v>268</v>
      </c>
      <c r="E73" s="286" t="s">
        <v>101</v>
      </c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74"/>
      <c r="V73" s="282"/>
      <c r="W73" s="281">
        <v>2</v>
      </c>
      <c r="X73" s="275"/>
      <c r="Y73" s="274"/>
      <c r="Z73" s="282"/>
      <c r="AA73" s="281"/>
      <c r="AB73" s="275"/>
      <c r="AC73" s="274">
        <v>2</v>
      </c>
      <c r="AD73" s="282"/>
      <c r="AE73" s="361">
        <f aca="true" t="shared" si="7" ref="AE73:AE79">30*AC73</f>
        <v>60</v>
      </c>
      <c r="AF73" s="362"/>
      <c r="AG73" s="313">
        <v>36</v>
      </c>
      <c r="AH73" s="281"/>
      <c r="AI73" s="275">
        <v>18</v>
      </c>
      <c r="AJ73" s="281"/>
      <c r="AK73" s="275">
        <v>18</v>
      </c>
      <c r="AL73" s="313"/>
      <c r="AM73" s="280"/>
      <c r="AN73" s="314"/>
      <c r="AO73" s="363">
        <f aca="true" t="shared" si="8" ref="AO73:AO79">AE73-AG73</f>
        <v>24</v>
      </c>
      <c r="AP73" s="363"/>
      <c r="AQ73" s="280"/>
      <c r="AR73" s="281"/>
      <c r="AS73" s="313">
        <v>2</v>
      </c>
      <c r="AT73" s="314"/>
      <c r="AU73" s="280"/>
      <c r="AV73" s="281"/>
      <c r="AW73" s="313"/>
      <c r="AX73" s="281"/>
      <c r="AY73" s="280"/>
      <c r="AZ73" s="281"/>
      <c r="BA73" s="313"/>
      <c r="BB73" s="281"/>
      <c r="BC73" s="280"/>
      <c r="BD73" s="281"/>
      <c r="BE73" s="313"/>
      <c r="BF73" s="314"/>
      <c r="BG73" s="141"/>
      <c r="BH73" s="149"/>
      <c r="BI73" s="40"/>
      <c r="BJ73" s="40"/>
      <c r="BK73" s="34"/>
    </row>
    <row r="74" spans="1:63" s="7" customFormat="1" ht="28.5" customHeight="1" thickBot="1">
      <c r="A74" s="140"/>
      <c r="B74" s="542"/>
      <c r="C74" s="416"/>
      <c r="D74" s="221" t="s">
        <v>269</v>
      </c>
      <c r="E74" s="286" t="s">
        <v>102</v>
      </c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74"/>
      <c r="V74" s="282"/>
      <c r="W74" s="281">
        <v>3</v>
      </c>
      <c r="X74" s="275"/>
      <c r="Y74" s="274"/>
      <c r="Z74" s="282"/>
      <c r="AA74" s="281"/>
      <c r="AB74" s="275"/>
      <c r="AC74" s="274">
        <v>2</v>
      </c>
      <c r="AD74" s="282"/>
      <c r="AE74" s="361">
        <f t="shared" si="7"/>
        <v>60</v>
      </c>
      <c r="AF74" s="362"/>
      <c r="AG74" s="313">
        <v>36</v>
      </c>
      <c r="AH74" s="281"/>
      <c r="AI74" s="275">
        <v>18</v>
      </c>
      <c r="AJ74" s="281"/>
      <c r="AK74" s="275">
        <v>18</v>
      </c>
      <c r="AL74" s="313"/>
      <c r="AM74" s="280"/>
      <c r="AN74" s="314"/>
      <c r="AO74" s="363">
        <f t="shared" si="8"/>
        <v>24</v>
      </c>
      <c r="AP74" s="363"/>
      <c r="AQ74" s="280"/>
      <c r="AR74" s="281"/>
      <c r="AS74" s="313"/>
      <c r="AT74" s="314"/>
      <c r="AU74" s="280">
        <v>2</v>
      </c>
      <c r="AV74" s="281"/>
      <c r="AW74" s="313"/>
      <c r="AX74" s="281"/>
      <c r="AY74" s="280"/>
      <c r="AZ74" s="281"/>
      <c r="BA74" s="313"/>
      <c r="BB74" s="281"/>
      <c r="BC74" s="280"/>
      <c r="BD74" s="281"/>
      <c r="BE74" s="313"/>
      <c r="BF74" s="314"/>
      <c r="BG74" s="141"/>
      <c r="BH74" s="149"/>
      <c r="BI74" s="40"/>
      <c r="BJ74" s="40"/>
      <c r="BK74" s="34"/>
    </row>
    <row r="75" spans="1:63" s="7" customFormat="1" ht="28.5" customHeight="1" thickBot="1">
      <c r="A75" s="140"/>
      <c r="B75" s="140"/>
      <c r="C75" s="140"/>
      <c r="D75" s="221" t="s">
        <v>270</v>
      </c>
      <c r="E75" s="286" t="s">
        <v>124</v>
      </c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74"/>
      <c r="V75" s="282"/>
      <c r="W75" s="281">
        <v>3</v>
      </c>
      <c r="X75" s="275"/>
      <c r="Y75" s="274"/>
      <c r="Z75" s="282"/>
      <c r="AA75" s="281"/>
      <c r="AB75" s="275"/>
      <c r="AC75" s="274">
        <v>2</v>
      </c>
      <c r="AD75" s="282"/>
      <c r="AE75" s="361">
        <f t="shared" si="7"/>
        <v>60</v>
      </c>
      <c r="AF75" s="362"/>
      <c r="AG75" s="313">
        <v>36</v>
      </c>
      <c r="AH75" s="281"/>
      <c r="AI75" s="275">
        <v>18</v>
      </c>
      <c r="AJ75" s="281"/>
      <c r="AK75" s="275">
        <v>18</v>
      </c>
      <c r="AL75" s="313"/>
      <c r="AM75" s="280"/>
      <c r="AN75" s="314"/>
      <c r="AO75" s="363">
        <f t="shared" si="8"/>
        <v>24</v>
      </c>
      <c r="AP75" s="363"/>
      <c r="AQ75" s="280"/>
      <c r="AR75" s="281"/>
      <c r="AS75" s="313"/>
      <c r="AT75" s="314"/>
      <c r="AU75" s="280">
        <v>2</v>
      </c>
      <c r="AV75" s="281"/>
      <c r="AW75" s="313"/>
      <c r="AX75" s="281"/>
      <c r="AY75" s="280"/>
      <c r="AZ75" s="281"/>
      <c r="BA75" s="313"/>
      <c r="BB75" s="281"/>
      <c r="BC75" s="280"/>
      <c r="BD75" s="281"/>
      <c r="BE75" s="313"/>
      <c r="BF75" s="314"/>
      <c r="BG75" s="141"/>
      <c r="BH75" s="149"/>
      <c r="BI75" s="40"/>
      <c r="BJ75" s="40"/>
      <c r="BK75" s="34"/>
    </row>
    <row r="76" spans="1:63" s="7" customFormat="1" ht="28.5" customHeight="1" thickBot="1">
      <c r="A76" s="140"/>
      <c r="B76" s="391"/>
      <c r="C76" s="42"/>
      <c r="D76" s="221" t="s">
        <v>271</v>
      </c>
      <c r="E76" s="286" t="s">
        <v>103</v>
      </c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74"/>
      <c r="V76" s="282"/>
      <c r="W76" s="281">
        <v>6</v>
      </c>
      <c r="X76" s="275"/>
      <c r="Y76" s="274"/>
      <c r="Z76" s="282"/>
      <c r="AA76" s="281"/>
      <c r="AB76" s="275"/>
      <c r="AC76" s="274">
        <v>2</v>
      </c>
      <c r="AD76" s="282"/>
      <c r="AE76" s="361">
        <f t="shared" si="7"/>
        <v>60</v>
      </c>
      <c r="AF76" s="362"/>
      <c r="AG76" s="313">
        <v>36</v>
      </c>
      <c r="AH76" s="281"/>
      <c r="AI76" s="275">
        <v>18</v>
      </c>
      <c r="AJ76" s="281"/>
      <c r="AK76" s="275">
        <v>18</v>
      </c>
      <c r="AL76" s="313"/>
      <c r="AM76" s="280"/>
      <c r="AN76" s="314"/>
      <c r="AO76" s="363">
        <f t="shared" si="8"/>
        <v>24</v>
      </c>
      <c r="AP76" s="363"/>
      <c r="AQ76" s="280"/>
      <c r="AR76" s="281"/>
      <c r="AS76" s="313"/>
      <c r="AT76" s="314"/>
      <c r="AU76" s="280"/>
      <c r="AV76" s="281"/>
      <c r="AW76" s="313"/>
      <c r="AX76" s="281"/>
      <c r="AY76" s="280"/>
      <c r="AZ76" s="281"/>
      <c r="BA76" s="313">
        <v>2</v>
      </c>
      <c r="BB76" s="281"/>
      <c r="BC76" s="280"/>
      <c r="BD76" s="281"/>
      <c r="BE76" s="313"/>
      <c r="BF76" s="314"/>
      <c r="BG76" s="141"/>
      <c r="BH76" s="149"/>
      <c r="BI76" s="40"/>
      <c r="BJ76" s="40"/>
      <c r="BK76" s="34"/>
    </row>
    <row r="77" spans="1:63" s="7" customFormat="1" ht="28.5" customHeight="1" thickBot="1">
      <c r="A77" s="140"/>
      <c r="B77" s="391"/>
      <c r="C77" s="495"/>
      <c r="D77" s="230" t="s">
        <v>272</v>
      </c>
      <c r="E77" s="286" t="s">
        <v>99</v>
      </c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0"/>
      <c r="V77" s="314"/>
      <c r="W77" s="313">
        <v>2.4</v>
      </c>
      <c r="X77" s="313"/>
      <c r="Y77" s="280"/>
      <c r="Z77" s="314"/>
      <c r="AA77" s="313"/>
      <c r="AB77" s="313"/>
      <c r="AC77" s="280">
        <v>6</v>
      </c>
      <c r="AD77" s="314"/>
      <c r="AE77" s="361">
        <f t="shared" si="7"/>
        <v>180</v>
      </c>
      <c r="AF77" s="362"/>
      <c r="AG77" s="313">
        <v>144</v>
      </c>
      <c r="AH77" s="314"/>
      <c r="AI77" s="280"/>
      <c r="AJ77" s="314"/>
      <c r="AK77" s="280">
        <v>144</v>
      </c>
      <c r="AL77" s="314"/>
      <c r="AM77" s="280"/>
      <c r="AN77" s="314"/>
      <c r="AO77" s="363">
        <f t="shared" si="8"/>
        <v>36</v>
      </c>
      <c r="AP77" s="363"/>
      <c r="AQ77" s="280">
        <v>2</v>
      </c>
      <c r="AR77" s="281"/>
      <c r="AS77" s="275">
        <v>2</v>
      </c>
      <c r="AT77" s="314"/>
      <c r="AU77" s="280">
        <v>2</v>
      </c>
      <c r="AV77" s="281"/>
      <c r="AW77" s="275">
        <v>2</v>
      </c>
      <c r="AX77" s="314"/>
      <c r="AY77" s="280"/>
      <c r="AZ77" s="313"/>
      <c r="BA77" s="275"/>
      <c r="BB77" s="314"/>
      <c r="BC77" s="280"/>
      <c r="BD77" s="313"/>
      <c r="BE77" s="275"/>
      <c r="BF77" s="314"/>
      <c r="BG77" s="141"/>
      <c r="BH77" s="149"/>
      <c r="BI77" s="40"/>
      <c r="BJ77" s="40"/>
      <c r="BK77" s="34"/>
    </row>
    <row r="78" spans="1:63" s="7" customFormat="1" ht="28.5" customHeight="1" thickBot="1">
      <c r="A78" s="140"/>
      <c r="B78" s="391"/>
      <c r="C78" s="495"/>
      <c r="D78" s="221" t="s">
        <v>273</v>
      </c>
      <c r="E78" s="286" t="s">
        <v>98</v>
      </c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0"/>
      <c r="V78" s="314"/>
      <c r="W78" s="313" t="s">
        <v>125</v>
      </c>
      <c r="X78" s="313"/>
      <c r="Y78" s="280"/>
      <c r="Z78" s="314"/>
      <c r="AA78" s="313"/>
      <c r="AB78" s="313"/>
      <c r="AC78" s="280">
        <v>4</v>
      </c>
      <c r="AD78" s="314"/>
      <c r="AE78" s="361">
        <f t="shared" si="7"/>
        <v>120</v>
      </c>
      <c r="AF78" s="362"/>
      <c r="AG78" s="313">
        <v>90</v>
      </c>
      <c r="AH78" s="314"/>
      <c r="AI78" s="280"/>
      <c r="AJ78" s="314"/>
      <c r="AK78" s="280">
        <v>90</v>
      </c>
      <c r="AL78" s="314"/>
      <c r="AM78" s="280"/>
      <c r="AN78" s="314"/>
      <c r="AO78" s="363">
        <f t="shared" si="8"/>
        <v>30</v>
      </c>
      <c r="AP78" s="363"/>
      <c r="AQ78" s="280"/>
      <c r="AR78" s="281"/>
      <c r="AS78" s="275"/>
      <c r="AT78" s="314"/>
      <c r="AU78" s="280"/>
      <c r="AV78" s="281"/>
      <c r="AW78" s="313"/>
      <c r="AX78" s="281"/>
      <c r="AY78" s="280">
        <v>2</v>
      </c>
      <c r="AZ78" s="281"/>
      <c r="BA78" s="313">
        <v>1</v>
      </c>
      <c r="BB78" s="281"/>
      <c r="BC78" s="280">
        <v>2</v>
      </c>
      <c r="BD78" s="281"/>
      <c r="BE78" s="313"/>
      <c r="BF78" s="314"/>
      <c r="BG78" s="141"/>
      <c r="BH78" s="149"/>
      <c r="BI78" s="40"/>
      <c r="BJ78" s="40"/>
      <c r="BK78" s="34"/>
    </row>
    <row r="79" spans="1:63" s="7" customFormat="1" ht="28.5" customHeight="1">
      <c r="A79" s="140"/>
      <c r="B79" s="391"/>
      <c r="C79" s="495"/>
      <c r="D79" s="224" t="s">
        <v>274</v>
      </c>
      <c r="E79" s="286" t="s">
        <v>302</v>
      </c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74"/>
      <c r="V79" s="282"/>
      <c r="W79" s="281">
        <v>2.4</v>
      </c>
      <c r="X79" s="275"/>
      <c r="Y79" s="274"/>
      <c r="Z79" s="282"/>
      <c r="AA79" s="281"/>
      <c r="AB79" s="275"/>
      <c r="AC79" s="274">
        <v>5</v>
      </c>
      <c r="AD79" s="282"/>
      <c r="AE79" s="361">
        <f t="shared" si="7"/>
        <v>150</v>
      </c>
      <c r="AF79" s="362"/>
      <c r="AG79" s="313">
        <v>144</v>
      </c>
      <c r="AH79" s="281"/>
      <c r="AI79" s="275"/>
      <c r="AJ79" s="281"/>
      <c r="AK79" s="275">
        <v>144</v>
      </c>
      <c r="AL79" s="313"/>
      <c r="AM79" s="280"/>
      <c r="AN79" s="314"/>
      <c r="AO79" s="363">
        <f t="shared" si="8"/>
        <v>6</v>
      </c>
      <c r="AP79" s="363"/>
      <c r="AQ79" s="280">
        <v>2</v>
      </c>
      <c r="AR79" s="281"/>
      <c r="AS79" s="313">
        <v>2</v>
      </c>
      <c r="AT79" s="314"/>
      <c r="AU79" s="280">
        <v>2</v>
      </c>
      <c r="AV79" s="281"/>
      <c r="AW79" s="313">
        <v>2</v>
      </c>
      <c r="AX79" s="281"/>
      <c r="AY79" s="280"/>
      <c r="AZ79" s="281"/>
      <c r="BA79" s="313"/>
      <c r="BB79" s="281"/>
      <c r="BC79" s="280"/>
      <c r="BD79" s="281"/>
      <c r="BE79" s="313"/>
      <c r="BF79" s="314"/>
      <c r="BG79" s="141"/>
      <c r="BH79" s="149"/>
      <c r="BI79" s="40"/>
      <c r="BJ79" s="40"/>
      <c r="BK79" s="34"/>
    </row>
    <row r="80" spans="1:63" s="7" customFormat="1" ht="28.5" customHeight="1" thickBot="1">
      <c r="A80" s="140"/>
      <c r="B80" s="391"/>
      <c r="C80" s="495"/>
      <c r="D80" s="229"/>
      <c r="E80" s="292" t="s">
        <v>97</v>
      </c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4"/>
      <c r="U80" s="496"/>
      <c r="V80" s="497"/>
      <c r="W80" s="365">
        <v>11</v>
      </c>
      <c r="X80" s="365"/>
      <c r="Y80" s="496"/>
      <c r="Z80" s="497"/>
      <c r="AA80" s="365"/>
      <c r="AB80" s="365"/>
      <c r="AC80" s="496">
        <f>SUM(AC72:AD79)</f>
        <v>25</v>
      </c>
      <c r="AD80" s="497"/>
      <c r="AE80" s="496">
        <f>SUM(AE72:AF79)</f>
        <v>750</v>
      </c>
      <c r="AF80" s="497"/>
      <c r="AG80" s="365">
        <f>SUM(AG72:AH79)</f>
        <v>558</v>
      </c>
      <c r="AH80" s="497"/>
      <c r="AI80" s="496">
        <f>SUM(AI72:AJ78)</f>
        <v>90</v>
      </c>
      <c r="AJ80" s="497"/>
      <c r="AK80" s="496">
        <f>SUM(AK72:AL79)</f>
        <v>468</v>
      </c>
      <c r="AL80" s="497"/>
      <c r="AM80" s="496"/>
      <c r="AN80" s="497"/>
      <c r="AO80" s="496">
        <f>SUM(AO72:AP79)</f>
        <v>192</v>
      </c>
      <c r="AP80" s="365"/>
      <c r="AQ80" s="276">
        <f>SUM(AQ72:AR79)</f>
        <v>6</v>
      </c>
      <c r="AR80" s="354"/>
      <c r="AS80" s="351">
        <f>SUM(AS72:AT79)</f>
        <v>6</v>
      </c>
      <c r="AT80" s="352"/>
      <c r="AU80" s="496">
        <f>SUM(AU72:AV79)</f>
        <v>8</v>
      </c>
      <c r="AV80" s="365"/>
      <c r="AW80" s="364">
        <f>SUM(AW72:AX79)</f>
        <v>4</v>
      </c>
      <c r="AX80" s="497"/>
      <c r="AY80" s="496">
        <f>SUM(AY72:AZ78)</f>
        <v>2</v>
      </c>
      <c r="AZ80" s="365"/>
      <c r="BA80" s="364">
        <f>SUM(BA72:BB78)</f>
        <v>3</v>
      </c>
      <c r="BB80" s="497"/>
      <c r="BC80" s="496">
        <f>SUM(BC72:BD78)</f>
        <v>2</v>
      </c>
      <c r="BD80" s="365"/>
      <c r="BE80" s="364"/>
      <c r="BF80" s="497"/>
      <c r="BG80" s="141"/>
      <c r="BH80" s="149"/>
      <c r="BI80" s="40"/>
      <c r="BJ80" s="40"/>
      <c r="BK80" s="34"/>
    </row>
    <row r="81" spans="1:63" s="6" customFormat="1" ht="28.5" customHeight="1" thickBot="1">
      <c r="A81" s="139"/>
      <c r="B81" s="391"/>
      <c r="C81" s="495"/>
      <c r="D81" s="582" t="s">
        <v>110</v>
      </c>
      <c r="E81" s="583"/>
      <c r="F81" s="583"/>
      <c r="G81" s="583"/>
      <c r="H81" s="583"/>
      <c r="I81" s="583"/>
      <c r="J81" s="583"/>
      <c r="K81" s="583"/>
      <c r="L81" s="583"/>
      <c r="M81" s="583"/>
      <c r="N81" s="583"/>
      <c r="O81" s="583"/>
      <c r="P81" s="583"/>
      <c r="Q81" s="583"/>
      <c r="R81" s="583"/>
      <c r="S81" s="583"/>
      <c r="T81" s="584"/>
      <c r="U81" s="465">
        <f>U80+U70+U61+U49</f>
        <v>14</v>
      </c>
      <c r="V81" s="468"/>
      <c r="W81" s="489">
        <f>W80+W70+W61+W49</f>
        <v>26</v>
      </c>
      <c r="X81" s="489"/>
      <c r="Y81" s="465"/>
      <c r="Z81" s="468"/>
      <c r="AA81" s="489"/>
      <c r="AB81" s="489"/>
      <c r="AC81" s="465">
        <f>AC80+AC70+AC61+AC49</f>
        <v>162.5</v>
      </c>
      <c r="AD81" s="468"/>
      <c r="AE81" s="465">
        <f>AE80+AE70+AE61+AE49</f>
        <v>4875</v>
      </c>
      <c r="AF81" s="468"/>
      <c r="AG81" s="489">
        <f>AG80+AG70+AG61+AG49</f>
        <v>2466</v>
      </c>
      <c r="AH81" s="468"/>
      <c r="AI81" s="465">
        <f>AI80+AI70+AI61+AI49</f>
        <v>972</v>
      </c>
      <c r="AJ81" s="468"/>
      <c r="AK81" s="465">
        <f>AK80+AK70+AK61+AK49</f>
        <v>910</v>
      </c>
      <c r="AL81" s="468"/>
      <c r="AM81" s="465">
        <f>AM80+AM70+AM61+AM49</f>
        <v>584</v>
      </c>
      <c r="AN81" s="468"/>
      <c r="AO81" s="465">
        <f>AO80+AO70+AO61+AO49</f>
        <v>2409</v>
      </c>
      <c r="AP81" s="468"/>
      <c r="AQ81" s="465">
        <f>AQ80+AQ70+AQ61+AQ49</f>
        <v>27</v>
      </c>
      <c r="AR81" s="466"/>
      <c r="AS81" s="489">
        <f>AS80+AS70+AS61+AS49</f>
        <v>28</v>
      </c>
      <c r="AT81" s="468"/>
      <c r="AU81" s="465">
        <f>AU80+AU70+AU61+AU49</f>
        <v>18.5</v>
      </c>
      <c r="AV81" s="466"/>
      <c r="AW81" s="489">
        <f>AW80+AW70+AW61+AW49</f>
        <v>14.5</v>
      </c>
      <c r="AX81" s="468"/>
      <c r="AY81" s="465">
        <f>AY80+AY70+AY61+AY49</f>
        <v>15</v>
      </c>
      <c r="AZ81" s="466"/>
      <c r="BA81" s="489">
        <f>BA80+BA70+BA61+BA49</f>
        <v>16</v>
      </c>
      <c r="BB81" s="468"/>
      <c r="BC81" s="465">
        <f>BC80+BC70+BC61+BC49</f>
        <v>16</v>
      </c>
      <c r="BD81" s="466"/>
      <c r="BE81" s="489">
        <f>BE80+BE70+BE61+BE49</f>
        <v>4</v>
      </c>
      <c r="BF81" s="468"/>
      <c r="BG81" s="223"/>
      <c r="BH81" s="148"/>
      <c r="BI81" s="39"/>
      <c r="BJ81" s="39"/>
      <c r="BK81" s="38"/>
    </row>
    <row r="82" spans="1:63" s="7" customFormat="1" ht="28.5" customHeight="1" thickBot="1">
      <c r="A82" s="140"/>
      <c r="B82" s="391"/>
      <c r="C82" s="43"/>
      <c r="D82" s="498" t="s">
        <v>109</v>
      </c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499"/>
      <c r="Z82" s="499"/>
      <c r="AA82" s="499"/>
      <c r="AB82" s="499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499"/>
      <c r="AN82" s="499"/>
      <c r="AO82" s="499"/>
      <c r="AP82" s="499"/>
      <c r="AQ82" s="499"/>
      <c r="AR82" s="499"/>
      <c r="AS82" s="499"/>
      <c r="AT82" s="499"/>
      <c r="AU82" s="499"/>
      <c r="AV82" s="499"/>
      <c r="AW82" s="499"/>
      <c r="AX82" s="499"/>
      <c r="AY82" s="499"/>
      <c r="AZ82" s="499"/>
      <c r="BA82" s="499"/>
      <c r="BB82" s="499"/>
      <c r="BC82" s="499"/>
      <c r="BD82" s="499"/>
      <c r="BE82" s="499"/>
      <c r="BF82" s="500"/>
      <c r="BG82" s="607"/>
      <c r="BH82" s="149"/>
      <c r="BI82" s="40"/>
      <c r="BJ82" s="40"/>
      <c r="BK82" s="34"/>
    </row>
    <row r="83" spans="1:63" s="7" customFormat="1" ht="28.5" customHeight="1" thickBot="1">
      <c r="A83" s="140"/>
      <c r="B83" s="391"/>
      <c r="C83" s="43"/>
      <c r="D83" s="515" t="s">
        <v>111</v>
      </c>
      <c r="E83" s="517"/>
      <c r="F83" s="517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6"/>
      <c r="AP83" s="516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17"/>
      <c r="BB83" s="517"/>
      <c r="BC83" s="517"/>
      <c r="BD83" s="517"/>
      <c r="BE83" s="517"/>
      <c r="BF83" s="518"/>
      <c r="BG83" s="607"/>
      <c r="BH83" s="149"/>
      <c r="BI83" s="40"/>
      <c r="BJ83" s="40"/>
      <c r="BK83" s="34"/>
    </row>
    <row r="84" spans="1:63" s="7" customFormat="1" ht="28.5" customHeight="1" thickBot="1">
      <c r="A84" s="140"/>
      <c r="B84" s="391"/>
      <c r="C84" s="391"/>
      <c r="D84" s="383" t="s">
        <v>290</v>
      </c>
      <c r="E84" s="384"/>
      <c r="F84" s="678"/>
      <c r="G84" s="670" t="s">
        <v>160</v>
      </c>
      <c r="H84" s="671"/>
      <c r="I84" s="671"/>
      <c r="J84" s="671"/>
      <c r="K84" s="671"/>
      <c r="L84" s="671"/>
      <c r="M84" s="671"/>
      <c r="N84" s="671"/>
      <c r="O84" s="671"/>
      <c r="P84" s="671"/>
      <c r="Q84" s="671"/>
      <c r="R84" s="671"/>
      <c r="S84" s="671"/>
      <c r="T84" s="672"/>
      <c r="U84" s="313">
        <v>3</v>
      </c>
      <c r="V84" s="314"/>
      <c r="W84" s="487"/>
      <c r="X84" s="488"/>
      <c r="Y84" s="272"/>
      <c r="Z84" s="273"/>
      <c r="AA84" s="487"/>
      <c r="AB84" s="488"/>
      <c r="AC84" s="272">
        <v>10.5</v>
      </c>
      <c r="AD84" s="273"/>
      <c r="AE84" s="272">
        <f>30*AC84</f>
        <v>315</v>
      </c>
      <c r="AF84" s="273"/>
      <c r="AG84" s="604">
        <v>162</v>
      </c>
      <c r="AH84" s="605"/>
      <c r="AI84" s="487">
        <v>72</v>
      </c>
      <c r="AJ84" s="488"/>
      <c r="AK84" s="272"/>
      <c r="AL84" s="273"/>
      <c r="AM84" s="501">
        <v>90</v>
      </c>
      <c r="AN84" s="501"/>
      <c r="AO84" s="502">
        <f>AE84-AG84</f>
        <v>153</v>
      </c>
      <c r="AP84" s="503"/>
      <c r="AQ84" s="504"/>
      <c r="AR84" s="528"/>
      <c r="AS84" s="504"/>
      <c r="AT84" s="505"/>
      <c r="AU84" s="529">
        <v>9</v>
      </c>
      <c r="AV84" s="528"/>
      <c r="AW84" s="528"/>
      <c r="AX84" s="505"/>
      <c r="AY84" s="529"/>
      <c r="AZ84" s="528"/>
      <c r="BA84" s="504"/>
      <c r="BB84" s="505"/>
      <c r="BC84" s="529"/>
      <c r="BD84" s="528"/>
      <c r="BE84" s="528"/>
      <c r="BF84" s="505"/>
      <c r="BG84" s="607"/>
      <c r="BH84" s="149"/>
      <c r="BI84" s="40"/>
      <c r="BJ84" s="40"/>
      <c r="BK84" s="34"/>
    </row>
    <row r="85" spans="1:63" s="7" customFormat="1" ht="28.5" customHeight="1" thickBot="1">
      <c r="A85" s="140"/>
      <c r="B85" s="391"/>
      <c r="C85" s="391"/>
      <c r="D85" s="383" t="s">
        <v>291</v>
      </c>
      <c r="E85" s="384"/>
      <c r="F85" s="678"/>
      <c r="G85" s="651" t="s">
        <v>249</v>
      </c>
      <c r="H85" s="652"/>
      <c r="I85" s="652"/>
      <c r="J85" s="652"/>
      <c r="K85" s="652"/>
      <c r="L85" s="652"/>
      <c r="M85" s="652"/>
      <c r="N85" s="652"/>
      <c r="O85" s="652"/>
      <c r="P85" s="652"/>
      <c r="Q85" s="652"/>
      <c r="R85" s="652"/>
      <c r="S85" s="652"/>
      <c r="T85" s="669"/>
      <c r="U85" s="313">
        <v>4</v>
      </c>
      <c r="V85" s="314"/>
      <c r="W85" s="313"/>
      <c r="X85" s="314"/>
      <c r="Y85" s="280"/>
      <c r="Z85" s="314"/>
      <c r="AA85" s="313"/>
      <c r="AB85" s="314"/>
      <c r="AC85" s="280">
        <v>6.5</v>
      </c>
      <c r="AD85" s="314"/>
      <c r="AE85" s="272">
        <f aca="true" t="shared" si="9" ref="AE85:AE93">30*AC85</f>
        <v>195</v>
      </c>
      <c r="AF85" s="273"/>
      <c r="AG85" s="313">
        <v>99</v>
      </c>
      <c r="AH85" s="314"/>
      <c r="AI85" s="280">
        <v>54</v>
      </c>
      <c r="AJ85" s="314"/>
      <c r="AK85" s="280">
        <v>9</v>
      </c>
      <c r="AL85" s="314"/>
      <c r="AM85" s="280">
        <v>36</v>
      </c>
      <c r="AN85" s="313"/>
      <c r="AO85" s="502">
        <f aca="true" t="shared" si="10" ref="AO85:AO92">AE85-AG85</f>
        <v>96</v>
      </c>
      <c r="AP85" s="503"/>
      <c r="AQ85" s="313"/>
      <c r="AR85" s="281"/>
      <c r="AS85" s="275"/>
      <c r="AT85" s="314"/>
      <c r="AU85" s="280"/>
      <c r="AV85" s="281"/>
      <c r="AW85" s="313">
        <v>5.5</v>
      </c>
      <c r="AX85" s="281"/>
      <c r="AY85" s="280"/>
      <c r="AZ85" s="281"/>
      <c r="BA85" s="313"/>
      <c r="BB85" s="281"/>
      <c r="BC85" s="280"/>
      <c r="BD85" s="281"/>
      <c r="BE85" s="313"/>
      <c r="BF85" s="314"/>
      <c r="BG85" s="607"/>
      <c r="BH85" s="149"/>
      <c r="BI85" s="40"/>
      <c r="BJ85" s="40"/>
      <c r="BK85" s="34"/>
    </row>
    <row r="86" spans="1:63" s="7" customFormat="1" ht="28.5" customHeight="1" thickBot="1">
      <c r="A86" s="140"/>
      <c r="B86" s="391"/>
      <c r="C86" s="391"/>
      <c r="D86" s="383" t="s">
        <v>250</v>
      </c>
      <c r="E86" s="384"/>
      <c r="F86" s="678"/>
      <c r="G86" s="651" t="s">
        <v>166</v>
      </c>
      <c r="H86" s="652"/>
      <c r="I86" s="652"/>
      <c r="J86" s="652"/>
      <c r="K86" s="652"/>
      <c r="L86" s="652"/>
      <c r="M86" s="652"/>
      <c r="N86" s="652"/>
      <c r="O86" s="652"/>
      <c r="P86" s="652"/>
      <c r="Q86" s="652"/>
      <c r="R86" s="652"/>
      <c r="S86" s="652"/>
      <c r="T86" s="669"/>
      <c r="U86" s="313"/>
      <c r="V86" s="314"/>
      <c r="W86" s="313">
        <v>4</v>
      </c>
      <c r="X86" s="314"/>
      <c r="Y86" s="280"/>
      <c r="Z86" s="314"/>
      <c r="AA86" s="313"/>
      <c r="AB86" s="314"/>
      <c r="AC86" s="280">
        <v>3</v>
      </c>
      <c r="AD86" s="314"/>
      <c r="AE86" s="272">
        <f t="shared" si="9"/>
        <v>90</v>
      </c>
      <c r="AF86" s="273"/>
      <c r="AG86" s="313">
        <v>54</v>
      </c>
      <c r="AH86" s="314"/>
      <c r="AI86" s="280">
        <v>36</v>
      </c>
      <c r="AJ86" s="314"/>
      <c r="AK86" s="280">
        <v>18</v>
      </c>
      <c r="AL86" s="314"/>
      <c r="AM86" s="280"/>
      <c r="AN86" s="313"/>
      <c r="AO86" s="502">
        <f t="shared" si="10"/>
        <v>36</v>
      </c>
      <c r="AP86" s="503"/>
      <c r="AQ86" s="313"/>
      <c r="AR86" s="281"/>
      <c r="AS86" s="275"/>
      <c r="AT86" s="314"/>
      <c r="AU86" s="280"/>
      <c r="AV86" s="281"/>
      <c r="AW86" s="313">
        <v>3</v>
      </c>
      <c r="AX86" s="281"/>
      <c r="AY86" s="280"/>
      <c r="AZ86" s="281"/>
      <c r="BA86" s="313"/>
      <c r="BB86" s="281"/>
      <c r="BC86" s="280"/>
      <c r="BD86" s="281"/>
      <c r="BE86" s="313"/>
      <c r="BF86" s="314"/>
      <c r="BG86" s="607"/>
      <c r="BH86" s="149"/>
      <c r="BI86" s="40"/>
      <c r="BJ86" s="40"/>
      <c r="BK86" s="34"/>
    </row>
    <row r="87" spans="1:63" s="7" customFormat="1" ht="28.5" customHeight="1" thickBot="1">
      <c r="A87" s="140"/>
      <c r="B87" s="391"/>
      <c r="C87" s="391"/>
      <c r="D87" s="648" t="s">
        <v>292</v>
      </c>
      <c r="E87" s="649"/>
      <c r="F87" s="650"/>
      <c r="G87" s="651" t="s">
        <v>167</v>
      </c>
      <c r="H87" s="652"/>
      <c r="I87" s="652"/>
      <c r="J87" s="652"/>
      <c r="K87" s="652"/>
      <c r="L87" s="652"/>
      <c r="M87" s="652"/>
      <c r="N87" s="652"/>
      <c r="O87" s="652"/>
      <c r="P87" s="652"/>
      <c r="Q87" s="652"/>
      <c r="R87" s="652"/>
      <c r="S87" s="652"/>
      <c r="T87" s="669"/>
      <c r="U87" s="313">
        <v>4</v>
      </c>
      <c r="V87" s="314"/>
      <c r="W87" s="313"/>
      <c r="X87" s="314"/>
      <c r="Y87" s="280"/>
      <c r="Z87" s="314"/>
      <c r="AA87" s="313"/>
      <c r="AB87" s="314"/>
      <c r="AC87" s="280">
        <v>5.5</v>
      </c>
      <c r="AD87" s="314"/>
      <c r="AE87" s="272">
        <f t="shared" si="9"/>
        <v>165</v>
      </c>
      <c r="AF87" s="273"/>
      <c r="AG87" s="313">
        <f>AW87*18</f>
        <v>81</v>
      </c>
      <c r="AH87" s="314"/>
      <c r="AI87" s="280">
        <v>36</v>
      </c>
      <c r="AJ87" s="314"/>
      <c r="AK87" s="280">
        <v>18</v>
      </c>
      <c r="AL87" s="314"/>
      <c r="AM87" s="280">
        <f>AG87-AI87-AK87</f>
        <v>27</v>
      </c>
      <c r="AN87" s="313"/>
      <c r="AO87" s="646">
        <f>AE87-AG87</f>
        <v>84</v>
      </c>
      <c r="AP87" s="647"/>
      <c r="AQ87" s="313"/>
      <c r="AR87" s="281"/>
      <c r="AS87" s="275"/>
      <c r="AT87" s="314"/>
      <c r="AU87" s="280"/>
      <c r="AV87" s="281"/>
      <c r="AW87" s="313">
        <v>4.5</v>
      </c>
      <c r="AX87" s="281"/>
      <c r="AY87" s="280"/>
      <c r="AZ87" s="281"/>
      <c r="BA87" s="313"/>
      <c r="BB87" s="281"/>
      <c r="BC87" s="280"/>
      <c r="BD87" s="281"/>
      <c r="BE87" s="313"/>
      <c r="BF87" s="314"/>
      <c r="BG87" s="607"/>
      <c r="BH87" s="149"/>
      <c r="BI87" s="40"/>
      <c r="BJ87" s="40"/>
      <c r="BK87" s="34"/>
    </row>
    <row r="88" spans="1:63" s="7" customFormat="1" ht="28.5" customHeight="1" thickBot="1">
      <c r="A88" s="140"/>
      <c r="B88" s="391"/>
      <c r="C88" s="391"/>
      <c r="D88" s="648" t="s">
        <v>251</v>
      </c>
      <c r="E88" s="649"/>
      <c r="F88" s="650"/>
      <c r="G88" s="651" t="s">
        <v>252</v>
      </c>
      <c r="H88" s="652"/>
      <c r="I88" s="652"/>
      <c r="J88" s="652"/>
      <c r="K88" s="652"/>
      <c r="L88" s="652"/>
      <c r="M88" s="652"/>
      <c r="N88" s="652"/>
      <c r="O88" s="652"/>
      <c r="P88" s="652"/>
      <c r="Q88" s="652"/>
      <c r="R88" s="652"/>
      <c r="S88" s="652"/>
      <c r="T88" s="669"/>
      <c r="U88" s="313">
        <v>5.6</v>
      </c>
      <c r="V88" s="314"/>
      <c r="W88" s="313"/>
      <c r="X88" s="314"/>
      <c r="Y88" s="280"/>
      <c r="Z88" s="314"/>
      <c r="AA88" s="313">
        <v>6</v>
      </c>
      <c r="AB88" s="314"/>
      <c r="AC88" s="280">
        <v>13</v>
      </c>
      <c r="AD88" s="314"/>
      <c r="AE88" s="272">
        <f t="shared" si="9"/>
        <v>390</v>
      </c>
      <c r="AF88" s="273"/>
      <c r="AG88" s="313">
        <f>10*18</f>
        <v>180</v>
      </c>
      <c r="AH88" s="314"/>
      <c r="AI88" s="280">
        <v>72</v>
      </c>
      <c r="AJ88" s="314"/>
      <c r="AK88" s="280">
        <v>18</v>
      </c>
      <c r="AL88" s="314"/>
      <c r="AM88" s="280">
        <f>AG88-AI88-AK88</f>
        <v>90</v>
      </c>
      <c r="AN88" s="313"/>
      <c r="AO88" s="502">
        <f>AE88-AG88</f>
        <v>210</v>
      </c>
      <c r="AP88" s="503"/>
      <c r="AQ88" s="313"/>
      <c r="AR88" s="281"/>
      <c r="AS88" s="275"/>
      <c r="AT88" s="314"/>
      <c r="AU88" s="280"/>
      <c r="AV88" s="281"/>
      <c r="AW88" s="313"/>
      <c r="AX88" s="281"/>
      <c r="AY88" s="280">
        <v>5</v>
      </c>
      <c r="AZ88" s="281"/>
      <c r="BA88" s="313">
        <v>5</v>
      </c>
      <c r="BB88" s="281"/>
      <c r="BC88" s="280"/>
      <c r="BD88" s="281"/>
      <c r="BE88" s="313"/>
      <c r="BF88" s="314"/>
      <c r="BG88" s="607"/>
      <c r="BH88" s="149"/>
      <c r="BI88" s="40"/>
      <c r="BJ88" s="40"/>
      <c r="BK88" s="34"/>
    </row>
    <row r="89" spans="1:63" s="7" customFormat="1" ht="28.5" customHeight="1" thickBot="1">
      <c r="A89" s="140"/>
      <c r="B89" s="391"/>
      <c r="C89" s="391"/>
      <c r="D89" s="648" t="s">
        <v>293</v>
      </c>
      <c r="E89" s="649"/>
      <c r="F89" s="650"/>
      <c r="G89" s="651" t="s">
        <v>175</v>
      </c>
      <c r="H89" s="652"/>
      <c r="I89" s="652"/>
      <c r="J89" s="652"/>
      <c r="K89" s="652"/>
      <c r="L89" s="652"/>
      <c r="M89" s="652"/>
      <c r="N89" s="652"/>
      <c r="O89" s="652"/>
      <c r="P89" s="652"/>
      <c r="Q89" s="652"/>
      <c r="R89" s="652"/>
      <c r="S89" s="652"/>
      <c r="T89" s="669"/>
      <c r="U89" s="313"/>
      <c r="V89" s="314"/>
      <c r="W89" s="313">
        <v>5</v>
      </c>
      <c r="X89" s="314"/>
      <c r="Y89" s="280"/>
      <c r="Z89" s="314"/>
      <c r="AA89" s="313"/>
      <c r="AB89" s="314"/>
      <c r="AC89" s="280">
        <v>4</v>
      </c>
      <c r="AD89" s="314"/>
      <c r="AE89" s="272">
        <f t="shared" si="9"/>
        <v>120</v>
      </c>
      <c r="AF89" s="273"/>
      <c r="AG89" s="313">
        <v>72</v>
      </c>
      <c r="AH89" s="314"/>
      <c r="AI89" s="280">
        <v>54</v>
      </c>
      <c r="AJ89" s="314"/>
      <c r="AK89" s="280">
        <v>18</v>
      </c>
      <c r="AL89" s="314"/>
      <c r="AM89" s="280"/>
      <c r="AN89" s="314"/>
      <c r="AO89" s="501">
        <f t="shared" si="10"/>
        <v>48</v>
      </c>
      <c r="AP89" s="501"/>
      <c r="AQ89" s="280"/>
      <c r="AR89" s="281"/>
      <c r="AS89" s="275"/>
      <c r="AT89" s="314"/>
      <c r="AU89" s="280"/>
      <c r="AV89" s="281"/>
      <c r="AW89" s="313"/>
      <c r="AX89" s="281"/>
      <c r="AY89" s="280">
        <v>4</v>
      </c>
      <c r="AZ89" s="281"/>
      <c r="BA89" s="313"/>
      <c r="BB89" s="281"/>
      <c r="BC89" s="280"/>
      <c r="BD89" s="281"/>
      <c r="BE89" s="313"/>
      <c r="BF89" s="314"/>
      <c r="BG89" s="607"/>
      <c r="BH89" s="149"/>
      <c r="BI89" s="40"/>
      <c r="BJ89" s="40"/>
      <c r="BK89" s="34"/>
    </row>
    <row r="90" spans="1:63" s="7" customFormat="1" ht="28.5" customHeight="1" thickBot="1">
      <c r="A90" s="140"/>
      <c r="B90" s="391"/>
      <c r="C90" s="391"/>
      <c r="D90" s="648" t="s">
        <v>294</v>
      </c>
      <c r="E90" s="649"/>
      <c r="F90" s="650"/>
      <c r="G90" s="670" t="s">
        <v>253</v>
      </c>
      <c r="H90" s="671"/>
      <c r="I90" s="671"/>
      <c r="J90" s="671"/>
      <c r="K90" s="671"/>
      <c r="L90" s="671"/>
      <c r="M90" s="671"/>
      <c r="N90" s="671"/>
      <c r="O90" s="671"/>
      <c r="P90" s="671"/>
      <c r="Q90" s="671"/>
      <c r="R90" s="671"/>
      <c r="S90" s="671"/>
      <c r="T90" s="672"/>
      <c r="U90" s="313">
        <v>6</v>
      </c>
      <c r="V90" s="314"/>
      <c r="W90" s="313"/>
      <c r="X90" s="314"/>
      <c r="Y90" s="280"/>
      <c r="Z90" s="314"/>
      <c r="AA90" s="313"/>
      <c r="AB90" s="314"/>
      <c r="AC90" s="280">
        <v>4.5</v>
      </c>
      <c r="AD90" s="314"/>
      <c r="AE90" s="272">
        <f>30*AC90</f>
        <v>135</v>
      </c>
      <c r="AF90" s="273"/>
      <c r="AG90" s="313">
        <v>63</v>
      </c>
      <c r="AH90" s="314"/>
      <c r="AI90" s="280">
        <v>18</v>
      </c>
      <c r="AJ90" s="314"/>
      <c r="AK90" s="280">
        <v>9</v>
      </c>
      <c r="AL90" s="314"/>
      <c r="AM90" s="280">
        <v>36</v>
      </c>
      <c r="AN90" s="313"/>
      <c r="AO90" s="646">
        <f t="shared" si="10"/>
        <v>72</v>
      </c>
      <c r="AP90" s="647"/>
      <c r="AQ90" s="313"/>
      <c r="AR90" s="281"/>
      <c r="AS90" s="275"/>
      <c r="AT90" s="314"/>
      <c r="AU90" s="280"/>
      <c r="AV90" s="281"/>
      <c r="AW90" s="313"/>
      <c r="AX90" s="281"/>
      <c r="AY90" s="280"/>
      <c r="AZ90" s="281"/>
      <c r="BA90" s="313">
        <v>3.5</v>
      </c>
      <c r="BB90" s="281"/>
      <c r="BC90" s="280"/>
      <c r="BD90" s="281"/>
      <c r="BE90" s="313"/>
      <c r="BF90" s="314"/>
      <c r="BG90" s="607"/>
      <c r="BH90" s="149"/>
      <c r="BI90" s="40"/>
      <c r="BJ90" s="40"/>
      <c r="BK90" s="34"/>
    </row>
    <row r="91" spans="1:63" s="7" customFormat="1" ht="28.5" customHeight="1" thickBot="1">
      <c r="A91" s="140"/>
      <c r="B91" s="391"/>
      <c r="C91" s="391"/>
      <c r="D91" s="673" t="s">
        <v>295</v>
      </c>
      <c r="E91" s="674"/>
      <c r="F91" s="675"/>
      <c r="G91" s="676" t="s">
        <v>254</v>
      </c>
      <c r="H91" s="677"/>
      <c r="I91" s="677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276">
        <v>7.8</v>
      </c>
      <c r="V91" s="352"/>
      <c r="W91" s="354"/>
      <c r="X91" s="352"/>
      <c r="Y91" s="276"/>
      <c r="Z91" s="352"/>
      <c r="AA91" s="354">
        <v>8</v>
      </c>
      <c r="AB91" s="352"/>
      <c r="AC91" s="276">
        <v>14.5</v>
      </c>
      <c r="AD91" s="352"/>
      <c r="AE91" s="272">
        <f t="shared" si="9"/>
        <v>435</v>
      </c>
      <c r="AF91" s="273"/>
      <c r="AG91" s="313">
        <f>144+54</f>
        <v>198</v>
      </c>
      <c r="AH91" s="314"/>
      <c r="AI91" s="280">
        <f>72+27</f>
        <v>99</v>
      </c>
      <c r="AJ91" s="314"/>
      <c r="AK91" s="280">
        <v>27</v>
      </c>
      <c r="AL91" s="314"/>
      <c r="AM91" s="280">
        <v>72</v>
      </c>
      <c r="AN91" s="313"/>
      <c r="AO91" s="502">
        <f t="shared" si="10"/>
        <v>237</v>
      </c>
      <c r="AP91" s="503"/>
      <c r="AQ91" s="313"/>
      <c r="AR91" s="281"/>
      <c r="AS91" s="275"/>
      <c r="AT91" s="314"/>
      <c r="AU91" s="280"/>
      <c r="AV91" s="281"/>
      <c r="AW91" s="313"/>
      <c r="AX91" s="281"/>
      <c r="AY91" s="280"/>
      <c r="AZ91" s="281"/>
      <c r="BA91" s="313"/>
      <c r="BB91" s="281"/>
      <c r="BC91" s="280">
        <v>8</v>
      </c>
      <c r="BD91" s="281"/>
      <c r="BE91" s="313">
        <v>6</v>
      </c>
      <c r="BF91" s="314"/>
      <c r="BG91" s="607"/>
      <c r="BH91" s="149"/>
      <c r="BI91" s="40"/>
      <c r="BJ91" s="40"/>
      <c r="BK91" s="34"/>
    </row>
    <row r="92" spans="1:63" s="7" customFormat="1" ht="28.5" customHeight="1" thickBot="1">
      <c r="A92" s="140"/>
      <c r="B92" s="391"/>
      <c r="C92" s="391"/>
      <c r="D92" s="679" t="s">
        <v>255</v>
      </c>
      <c r="E92" s="680"/>
      <c r="F92" s="681"/>
      <c r="G92" s="480" t="s">
        <v>256</v>
      </c>
      <c r="H92" s="682"/>
      <c r="I92" s="682"/>
      <c r="J92" s="682"/>
      <c r="K92" s="682"/>
      <c r="L92" s="682"/>
      <c r="M92" s="682"/>
      <c r="N92" s="682"/>
      <c r="O92" s="682"/>
      <c r="P92" s="682"/>
      <c r="Q92" s="682"/>
      <c r="R92" s="682"/>
      <c r="S92" s="682"/>
      <c r="T92" s="683"/>
      <c r="U92" s="665">
        <v>7</v>
      </c>
      <c r="V92" s="666"/>
      <c r="W92" s="667"/>
      <c r="X92" s="668"/>
      <c r="Y92" s="665">
        <v>7</v>
      </c>
      <c r="Z92" s="666"/>
      <c r="AA92" s="667"/>
      <c r="AB92" s="668"/>
      <c r="AC92" s="665">
        <v>4.5</v>
      </c>
      <c r="AD92" s="668"/>
      <c r="AE92" s="272">
        <f t="shared" si="9"/>
        <v>135</v>
      </c>
      <c r="AF92" s="273"/>
      <c r="AG92" s="313">
        <v>36</v>
      </c>
      <c r="AH92" s="314"/>
      <c r="AI92" s="280">
        <v>18</v>
      </c>
      <c r="AJ92" s="314"/>
      <c r="AK92" s="280">
        <v>18</v>
      </c>
      <c r="AL92" s="314"/>
      <c r="AM92" s="280"/>
      <c r="AN92" s="313"/>
      <c r="AO92" s="646">
        <f t="shared" si="10"/>
        <v>99</v>
      </c>
      <c r="AP92" s="647"/>
      <c r="AQ92" s="313"/>
      <c r="AR92" s="281"/>
      <c r="AS92" s="275"/>
      <c r="AT92" s="314"/>
      <c r="AU92" s="280"/>
      <c r="AV92" s="281"/>
      <c r="AW92" s="313"/>
      <c r="AX92" s="281"/>
      <c r="AY92" s="280"/>
      <c r="AZ92" s="281"/>
      <c r="BA92" s="313"/>
      <c r="BB92" s="281"/>
      <c r="BC92" s="280">
        <v>2</v>
      </c>
      <c r="BD92" s="281"/>
      <c r="BE92" s="313"/>
      <c r="BF92" s="314"/>
      <c r="BG92" s="607"/>
      <c r="BH92" s="149"/>
      <c r="BI92" s="40"/>
      <c r="BJ92" s="40"/>
      <c r="BK92" s="34"/>
    </row>
    <row r="93" spans="1:63" s="7" customFormat="1" ht="60" customHeight="1">
      <c r="A93" s="140"/>
      <c r="B93" s="391"/>
      <c r="C93" s="391"/>
      <c r="D93" s="224" t="s">
        <v>275</v>
      </c>
      <c r="E93" s="286" t="s">
        <v>208</v>
      </c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0"/>
      <c r="V93" s="314"/>
      <c r="W93" s="313">
        <v>6</v>
      </c>
      <c r="X93" s="313"/>
      <c r="Y93" s="280"/>
      <c r="Z93" s="314"/>
      <c r="AA93" s="313"/>
      <c r="AB93" s="313"/>
      <c r="AC93" s="280">
        <v>2.5</v>
      </c>
      <c r="AD93" s="314"/>
      <c r="AE93" s="272">
        <f t="shared" si="9"/>
        <v>75</v>
      </c>
      <c r="AF93" s="273"/>
      <c r="AG93" s="313">
        <v>45</v>
      </c>
      <c r="AH93" s="314"/>
      <c r="AI93" s="280">
        <v>27</v>
      </c>
      <c r="AJ93" s="314"/>
      <c r="AK93" s="280"/>
      <c r="AL93" s="314"/>
      <c r="AM93" s="280">
        <v>18</v>
      </c>
      <c r="AN93" s="313"/>
      <c r="AO93" s="646">
        <f>AE93-AG93</f>
        <v>30</v>
      </c>
      <c r="AP93" s="647"/>
      <c r="AQ93" s="313"/>
      <c r="AR93" s="281"/>
      <c r="AS93" s="275"/>
      <c r="AT93" s="314"/>
      <c r="AU93" s="280"/>
      <c r="AV93" s="281"/>
      <c r="AW93" s="313"/>
      <c r="AX93" s="281"/>
      <c r="AY93" s="280"/>
      <c r="AZ93" s="281"/>
      <c r="BA93" s="313">
        <v>2.5</v>
      </c>
      <c r="BB93" s="281"/>
      <c r="BC93" s="280"/>
      <c r="BD93" s="281"/>
      <c r="BE93" s="313"/>
      <c r="BF93" s="314"/>
      <c r="BG93" s="607"/>
      <c r="BH93" s="149"/>
      <c r="BI93" s="40"/>
      <c r="BJ93" s="40"/>
      <c r="BK93" s="34"/>
    </row>
    <row r="94" spans="1:63" s="7" customFormat="1" ht="28.5" customHeight="1" thickBot="1">
      <c r="A94" s="140"/>
      <c r="B94" s="391"/>
      <c r="C94" s="391"/>
      <c r="D94" s="231"/>
      <c r="E94" s="392" t="s">
        <v>97</v>
      </c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4"/>
      <c r="U94" s="276">
        <v>9</v>
      </c>
      <c r="V94" s="352"/>
      <c r="W94" s="313">
        <v>3</v>
      </c>
      <c r="X94" s="314"/>
      <c r="Y94" s="280">
        <v>1</v>
      </c>
      <c r="Z94" s="314"/>
      <c r="AA94" s="313">
        <v>2</v>
      </c>
      <c r="AB94" s="313"/>
      <c r="AC94" s="280">
        <f>SUM(AC84:AD93)</f>
        <v>68.5</v>
      </c>
      <c r="AD94" s="314"/>
      <c r="AE94" s="280">
        <f>SUM(AE84:AF93)</f>
        <v>2055</v>
      </c>
      <c r="AF94" s="314"/>
      <c r="AG94" s="313">
        <f>SUM(AG84:AH93)</f>
        <v>990</v>
      </c>
      <c r="AH94" s="313"/>
      <c r="AI94" s="280">
        <f>SUM(SUM(AI84:AI93))</f>
        <v>486</v>
      </c>
      <c r="AJ94" s="314"/>
      <c r="AK94" s="313">
        <f>SUM(AK84:AL93)</f>
        <v>135</v>
      </c>
      <c r="AL94" s="313"/>
      <c r="AM94" s="280">
        <f>SUM(AM84:AN93)</f>
        <v>369</v>
      </c>
      <c r="AN94" s="314"/>
      <c r="AO94" s="313">
        <f>SUM(AO84:AP93)</f>
        <v>1065</v>
      </c>
      <c r="AP94" s="313"/>
      <c r="AQ94" s="280"/>
      <c r="AR94" s="281"/>
      <c r="AS94" s="275"/>
      <c r="AT94" s="314"/>
      <c r="AU94" s="280">
        <f>SUM(AU84:AV93)</f>
        <v>9</v>
      </c>
      <c r="AV94" s="281"/>
      <c r="AW94" s="275">
        <f>SUM(AW84:AX93)</f>
        <v>13</v>
      </c>
      <c r="AX94" s="314"/>
      <c r="AY94" s="280">
        <f>SUM(AY84:AZ93)</f>
        <v>9</v>
      </c>
      <c r="AZ94" s="281"/>
      <c r="BA94" s="521">
        <f>SUM(BA84:BB93)</f>
        <v>11</v>
      </c>
      <c r="BB94" s="522"/>
      <c r="BC94" s="276">
        <f>SUM(BC84:BD93)</f>
        <v>10</v>
      </c>
      <c r="BD94" s="277"/>
      <c r="BE94" s="351">
        <f>SUM(BE84:BF93)</f>
        <v>6</v>
      </c>
      <c r="BF94" s="352"/>
      <c r="BG94" s="607"/>
      <c r="BH94" s="149"/>
      <c r="BI94" s="40"/>
      <c r="BJ94" s="40"/>
      <c r="BK94" s="34"/>
    </row>
    <row r="95" spans="1:63" s="18" customFormat="1" ht="28.5" customHeight="1" thickBot="1">
      <c r="A95" s="44"/>
      <c r="B95" s="391"/>
      <c r="C95" s="391"/>
      <c r="D95" s="515" t="s">
        <v>112</v>
      </c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6"/>
      <c r="R95" s="516"/>
      <c r="S95" s="516"/>
      <c r="T95" s="516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7"/>
      <c r="AY95" s="517"/>
      <c r="AZ95" s="517"/>
      <c r="BA95" s="517"/>
      <c r="BB95" s="517"/>
      <c r="BC95" s="517"/>
      <c r="BD95" s="517"/>
      <c r="BE95" s="517"/>
      <c r="BF95" s="518"/>
      <c r="BG95" s="607"/>
      <c r="BH95" s="150"/>
      <c r="BI95" s="45"/>
      <c r="BJ95" s="45"/>
      <c r="BK95" s="44"/>
    </row>
    <row r="96" spans="1:63" s="19" customFormat="1" ht="28.5" customHeight="1" thickBot="1">
      <c r="A96" s="142"/>
      <c r="B96" s="391"/>
      <c r="C96" s="391"/>
      <c r="D96" s="685" t="s">
        <v>257</v>
      </c>
      <c r="E96" s="384"/>
      <c r="F96" s="678"/>
      <c r="G96" s="686" t="s">
        <v>258</v>
      </c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1"/>
      <c r="U96" s="487"/>
      <c r="V96" s="488"/>
      <c r="W96" s="487">
        <v>8</v>
      </c>
      <c r="X96" s="488"/>
      <c r="Y96" s="506"/>
      <c r="Z96" s="488"/>
      <c r="AA96" s="487"/>
      <c r="AB96" s="488"/>
      <c r="AC96" s="506">
        <v>3</v>
      </c>
      <c r="AD96" s="488"/>
      <c r="AE96" s="272">
        <f>30*AC96</f>
        <v>90</v>
      </c>
      <c r="AF96" s="273"/>
      <c r="AG96" s="353">
        <v>54</v>
      </c>
      <c r="AH96" s="353"/>
      <c r="AI96" s="485">
        <v>18</v>
      </c>
      <c r="AJ96" s="486"/>
      <c r="AK96" s="485"/>
      <c r="AL96" s="486"/>
      <c r="AM96" s="485">
        <v>36</v>
      </c>
      <c r="AN96" s="519"/>
      <c r="AO96" s="514">
        <f>AE96-AG96</f>
        <v>36</v>
      </c>
      <c r="AP96" s="360"/>
      <c r="AQ96" s="514"/>
      <c r="AR96" s="512"/>
      <c r="AS96" s="512"/>
      <c r="AT96" s="513"/>
      <c r="AU96" s="514"/>
      <c r="AV96" s="512"/>
      <c r="AW96" s="512"/>
      <c r="AX96" s="513"/>
      <c r="AY96" s="514"/>
      <c r="AZ96" s="512"/>
      <c r="BA96" s="512"/>
      <c r="BB96" s="513"/>
      <c r="BC96" s="514"/>
      <c r="BD96" s="512"/>
      <c r="BE96" s="520">
        <v>6</v>
      </c>
      <c r="BF96" s="486"/>
      <c r="BG96" s="232"/>
      <c r="BH96" s="148"/>
      <c r="BI96" s="39"/>
      <c r="BJ96" s="39"/>
      <c r="BK96" s="46"/>
    </row>
    <row r="97" spans="1:63" s="19" customFormat="1" ht="28.5" customHeight="1" thickBot="1">
      <c r="A97" s="142"/>
      <c r="B97" s="391"/>
      <c r="C97" s="391"/>
      <c r="D97" s="395" t="s">
        <v>259</v>
      </c>
      <c r="E97" s="396"/>
      <c r="F97" s="397"/>
      <c r="G97" s="684" t="s">
        <v>260</v>
      </c>
      <c r="H97" s="652"/>
      <c r="I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3"/>
      <c r="U97" s="313"/>
      <c r="V97" s="314"/>
      <c r="W97" s="585">
        <v>8</v>
      </c>
      <c r="X97" s="585"/>
      <c r="Y97" s="585"/>
      <c r="Z97" s="585"/>
      <c r="AA97" s="314"/>
      <c r="AB97" s="585"/>
      <c r="AC97" s="280">
        <v>2</v>
      </c>
      <c r="AD97" s="314"/>
      <c r="AE97" s="272">
        <f>30*AC97</f>
        <v>60</v>
      </c>
      <c r="AF97" s="273"/>
      <c r="AG97" s="280">
        <v>27</v>
      </c>
      <c r="AH97" s="314"/>
      <c r="AI97" s="280">
        <v>9</v>
      </c>
      <c r="AJ97" s="314"/>
      <c r="AK97" s="280">
        <v>18</v>
      </c>
      <c r="AL97" s="314"/>
      <c r="AM97" s="280"/>
      <c r="AN97" s="314"/>
      <c r="AO97" s="514">
        <f>AE97-AG97</f>
        <v>33</v>
      </c>
      <c r="AP97" s="360"/>
      <c r="AQ97" s="280"/>
      <c r="AR97" s="281"/>
      <c r="AS97" s="313"/>
      <c r="AT97" s="314"/>
      <c r="AU97" s="280"/>
      <c r="AV97" s="281"/>
      <c r="AW97" s="313"/>
      <c r="AX97" s="314"/>
      <c r="AY97" s="280"/>
      <c r="AZ97" s="281"/>
      <c r="BA97" s="313"/>
      <c r="BB97" s="314"/>
      <c r="BC97" s="280"/>
      <c r="BD97" s="281"/>
      <c r="BE97" s="313">
        <v>3</v>
      </c>
      <c r="BF97" s="314"/>
      <c r="BG97" s="232"/>
      <c r="BH97" s="148"/>
      <c r="BI97" s="39"/>
      <c r="BJ97" s="39"/>
      <c r="BK97" s="46"/>
    </row>
    <row r="98" spans="1:63" s="19" customFormat="1" ht="55.5" customHeight="1" thickBot="1">
      <c r="A98" s="142"/>
      <c r="B98" s="391"/>
      <c r="C98" s="391"/>
      <c r="D98" s="648" t="s">
        <v>261</v>
      </c>
      <c r="E98" s="649"/>
      <c r="F98" s="650"/>
      <c r="G98" s="651" t="s">
        <v>262</v>
      </c>
      <c r="H98" s="652"/>
      <c r="I98" s="652"/>
      <c r="J98" s="652"/>
      <c r="K98" s="652"/>
      <c r="L98" s="652"/>
      <c r="M98" s="652"/>
      <c r="N98" s="652"/>
      <c r="O98" s="652"/>
      <c r="P98" s="652"/>
      <c r="Q98" s="652"/>
      <c r="R98" s="652"/>
      <c r="S98" s="652"/>
      <c r="T98" s="653"/>
      <c r="U98" s="280"/>
      <c r="V98" s="314"/>
      <c r="W98" s="313">
        <v>5</v>
      </c>
      <c r="X98" s="314"/>
      <c r="Y98" s="280"/>
      <c r="Z98" s="314"/>
      <c r="AA98" s="313"/>
      <c r="AB98" s="314"/>
      <c r="AC98" s="280">
        <v>2</v>
      </c>
      <c r="AD98" s="314"/>
      <c r="AE98" s="272">
        <f>30*AC98</f>
        <v>60</v>
      </c>
      <c r="AF98" s="273"/>
      <c r="AG98" s="280">
        <v>36</v>
      </c>
      <c r="AH98" s="314"/>
      <c r="AI98" s="280">
        <v>18</v>
      </c>
      <c r="AJ98" s="314"/>
      <c r="AK98" s="280">
        <v>18</v>
      </c>
      <c r="AL98" s="314"/>
      <c r="AM98" s="280"/>
      <c r="AN98" s="314"/>
      <c r="AO98" s="514">
        <f>AE98-AG98</f>
        <v>24</v>
      </c>
      <c r="AP98" s="360"/>
      <c r="AQ98" s="280"/>
      <c r="AR98" s="281"/>
      <c r="AS98" s="313"/>
      <c r="AT98" s="314"/>
      <c r="AU98" s="280"/>
      <c r="AV98" s="281"/>
      <c r="AW98" s="313"/>
      <c r="AX98" s="314"/>
      <c r="AY98" s="280">
        <v>2</v>
      </c>
      <c r="AZ98" s="281"/>
      <c r="BA98" s="313"/>
      <c r="BB98" s="314"/>
      <c r="BC98" s="280"/>
      <c r="BD98" s="281"/>
      <c r="BE98" s="313"/>
      <c r="BF98" s="314"/>
      <c r="BG98" s="232"/>
      <c r="BH98" s="148"/>
      <c r="BI98" s="39"/>
      <c r="BJ98" s="39"/>
      <c r="BK98" s="46"/>
    </row>
    <row r="99" spans="1:63" s="19" customFormat="1" ht="31.5" customHeight="1">
      <c r="A99" s="142"/>
      <c r="B99" s="391"/>
      <c r="C99" s="391"/>
      <c r="D99" s="395" t="s">
        <v>263</v>
      </c>
      <c r="E99" s="396"/>
      <c r="F99" s="397"/>
      <c r="G99" s="654" t="s">
        <v>264</v>
      </c>
      <c r="H99" s="655"/>
      <c r="I99" s="655"/>
      <c r="J99" s="655"/>
      <c r="K99" s="655"/>
      <c r="L99" s="655"/>
      <c r="M99" s="655"/>
      <c r="N99" s="655"/>
      <c r="O99" s="655"/>
      <c r="P99" s="655"/>
      <c r="Q99" s="655"/>
      <c r="R99" s="655"/>
      <c r="S99" s="655"/>
      <c r="T99" s="656"/>
      <c r="U99" s="496"/>
      <c r="V99" s="497"/>
      <c r="W99" s="606">
        <v>1</v>
      </c>
      <c r="X99" s="606"/>
      <c r="Y99" s="606"/>
      <c r="Z99" s="606"/>
      <c r="AA99" s="497"/>
      <c r="AB99" s="606"/>
      <c r="AC99" s="606">
        <v>2</v>
      </c>
      <c r="AD99" s="606"/>
      <c r="AE99" s="272">
        <f>30*AC99</f>
        <v>60</v>
      </c>
      <c r="AF99" s="273"/>
      <c r="AG99" s="496">
        <v>36</v>
      </c>
      <c r="AH99" s="497"/>
      <c r="AI99" s="496">
        <v>27</v>
      </c>
      <c r="AJ99" s="497"/>
      <c r="AK99" s="496">
        <v>9</v>
      </c>
      <c r="AL99" s="497"/>
      <c r="AM99" s="496"/>
      <c r="AN99" s="497"/>
      <c r="AO99" s="378">
        <f>AE99-AG99</f>
        <v>24</v>
      </c>
      <c r="AP99" s="494"/>
      <c r="AQ99" s="496">
        <v>2</v>
      </c>
      <c r="AR99" s="527"/>
      <c r="AS99" s="365"/>
      <c r="AT99" s="497"/>
      <c r="AU99" s="496"/>
      <c r="AV99" s="527"/>
      <c r="AW99" s="365"/>
      <c r="AX99" s="497"/>
      <c r="AY99" s="496"/>
      <c r="AZ99" s="527"/>
      <c r="BA99" s="365"/>
      <c r="BB99" s="497"/>
      <c r="BC99" s="496"/>
      <c r="BD99" s="527"/>
      <c r="BE99" s="365"/>
      <c r="BF99" s="497"/>
      <c r="BG99" s="232"/>
      <c r="BH99" s="148"/>
      <c r="BI99" s="39"/>
      <c r="BJ99" s="39"/>
      <c r="BK99" s="46"/>
    </row>
    <row r="100" spans="1:63" s="16" customFormat="1" ht="25.5" customHeight="1">
      <c r="A100" s="140"/>
      <c r="B100" s="391"/>
      <c r="C100" s="47"/>
      <c r="D100" s="233"/>
      <c r="E100" s="579" t="s">
        <v>97</v>
      </c>
      <c r="F100" s="580"/>
      <c r="G100" s="580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1"/>
      <c r="U100" s="280"/>
      <c r="V100" s="314"/>
      <c r="W100" s="313">
        <f>4</f>
        <v>4</v>
      </c>
      <c r="X100" s="314"/>
      <c r="Y100" s="313"/>
      <c r="Z100" s="313"/>
      <c r="AA100" s="280"/>
      <c r="AB100" s="314"/>
      <c r="AC100" s="313">
        <f>SUM(AC96:AD99)</f>
        <v>9</v>
      </c>
      <c r="AD100" s="314"/>
      <c r="AE100" s="280">
        <f>SUM(AE96:AF99)</f>
        <v>270</v>
      </c>
      <c r="AF100" s="314"/>
      <c r="AG100" s="313">
        <f>SUM(AG96:AH99)</f>
        <v>153</v>
      </c>
      <c r="AH100" s="313"/>
      <c r="AI100" s="274">
        <f>SUM(AI96:AJ99)</f>
        <v>72</v>
      </c>
      <c r="AJ100" s="282"/>
      <c r="AK100" s="274">
        <f>SUM(AK96:AL99)</f>
        <v>45</v>
      </c>
      <c r="AL100" s="282"/>
      <c r="AM100" s="274">
        <f>SUM(AM96:AN99)</f>
        <v>36</v>
      </c>
      <c r="AN100" s="275"/>
      <c r="AO100" s="274">
        <f>SUM(AO96:AP99)</f>
        <v>117</v>
      </c>
      <c r="AP100" s="275"/>
      <c r="AQ100" s="274">
        <f>SUM(AQ96:AR99)</f>
        <v>2</v>
      </c>
      <c r="AR100" s="511"/>
      <c r="AS100" s="511"/>
      <c r="AT100" s="282"/>
      <c r="AU100" s="274"/>
      <c r="AV100" s="511"/>
      <c r="AW100" s="511"/>
      <c r="AX100" s="282"/>
      <c r="AY100" s="274">
        <f>SUM(AY96:AZ99)</f>
        <v>2</v>
      </c>
      <c r="AZ100" s="511"/>
      <c r="BA100" s="511"/>
      <c r="BB100" s="282"/>
      <c r="BC100" s="509"/>
      <c r="BD100" s="510"/>
      <c r="BE100" s="510">
        <f>SUM(BE96:BF99)</f>
        <v>9</v>
      </c>
      <c r="BF100" s="510"/>
      <c r="BG100" s="234"/>
      <c r="BH100" s="151"/>
      <c r="BI100" s="48"/>
      <c r="BJ100" s="48"/>
      <c r="BK100" s="34"/>
    </row>
    <row r="101" spans="1:63" s="16" customFormat="1" ht="31.5" customHeight="1" thickBot="1">
      <c r="A101" s="140"/>
      <c r="B101" s="137"/>
      <c r="C101" s="47"/>
      <c r="D101" s="597" t="s">
        <v>305</v>
      </c>
      <c r="E101" s="598"/>
      <c r="F101" s="598"/>
      <c r="G101" s="598"/>
      <c r="H101" s="598"/>
      <c r="I101" s="598"/>
      <c r="J101" s="598"/>
      <c r="K101" s="598"/>
      <c r="L101" s="598"/>
      <c r="M101" s="598"/>
      <c r="N101" s="598"/>
      <c r="O101" s="598"/>
      <c r="P101" s="598"/>
      <c r="Q101" s="598"/>
      <c r="R101" s="598"/>
      <c r="S101" s="598"/>
      <c r="T101" s="598"/>
      <c r="U101" s="598"/>
      <c r="V101" s="599"/>
      <c r="W101" s="591">
        <f>W100+W94</f>
        <v>7</v>
      </c>
      <c r="X101" s="479"/>
      <c r="Y101" s="478">
        <v>1</v>
      </c>
      <c r="Z101" s="479"/>
      <c r="AA101" s="478">
        <v>2</v>
      </c>
      <c r="AB101" s="479"/>
      <c r="AC101" s="478">
        <f>AC100+AC94</f>
        <v>77.5</v>
      </c>
      <c r="AD101" s="479"/>
      <c r="AE101" s="478">
        <f>AE100+AE94</f>
        <v>2325</v>
      </c>
      <c r="AF101" s="479"/>
      <c r="AG101" s="478">
        <f>AG100+AG94</f>
        <v>1143</v>
      </c>
      <c r="AH101" s="479"/>
      <c r="AI101" s="478">
        <f>AI100+AI94</f>
        <v>558</v>
      </c>
      <c r="AJ101" s="479"/>
      <c r="AK101" s="478">
        <f>AK100+AK94</f>
        <v>180</v>
      </c>
      <c r="AL101" s="479"/>
      <c r="AM101" s="478">
        <f>AM100+AM94</f>
        <v>405</v>
      </c>
      <c r="AN101" s="479"/>
      <c r="AO101" s="478">
        <f>AO100+AO94</f>
        <v>1182</v>
      </c>
      <c r="AP101" s="479"/>
      <c r="AQ101" s="478">
        <f>AQ100+AQ94</f>
        <v>2</v>
      </c>
      <c r="AR101" s="479"/>
      <c r="AS101" s="530"/>
      <c r="AT101" s="531"/>
      <c r="AU101" s="478">
        <f>AU100+AU94</f>
        <v>9</v>
      </c>
      <c r="AV101" s="479"/>
      <c r="AW101" s="530">
        <f>AW100+AW94</f>
        <v>13</v>
      </c>
      <c r="AX101" s="531"/>
      <c r="AY101" s="478">
        <f>AY100+AY94</f>
        <v>11</v>
      </c>
      <c r="AZ101" s="479"/>
      <c r="BA101" s="530">
        <f>BA100+BA94</f>
        <v>11</v>
      </c>
      <c r="BB101" s="531"/>
      <c r="BC101" s="600">
        <f>BC100+BC94</f>
        <v>10</v>
      </c>
      <c r="BD101" s="601"/>
      <c r="BE101" s="602">
        <f>BE100+BE94</f>
        <v>15</v>
      </c>
      <c r="BF101" s="603"/>
      <c r="BG101" s="234"/>
      <c r="BH101" s="151"/>
      <c r="BI101" s="48"/>
      <c r="BJ101" s="48"/>
      <c r="BK101" s="34"/>
    </row>
    <row r="102" spans="1:63" s="20" customFormat="1" ht="28.5" customHeight="1" thickBot="1">
      <c r="A102" s="140"/>
      <c r="B102" s="140"/>
      <c r="C102" s="49"/>
      <c r="D102" s="482" t="s">
        <v>49</v>
      </c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4"/>
      <c r="U102" s="373">
        <f>9+U81</f>
        <v>23</v>
      </c>
      <c r="V102" s="374"/>
      <c r="W102" s="474">
        <f>W101+W81</f>
        <v>33</v>
      </c>
      <c r="X102" s="475"/>
      <c r="Y102" s="373">
        <v>2</v>
      </c>
      <c r="Z102" s="374"/>
      <c r="AA102" s="373">
        <v>2</v>
      </c>
      <c r="AB102" s="374"/>
      <c r="AC102" s="476">
        <f>AC101+AC81</f>
        <v>240</v>
      </c>
      <c r="AD102" s="477"/>
      <c r="AE102" s="373">
        <f>AE101+AE81</f>
        <v>7200</v>
      </c>
      <c r="AF102" s="374"/>
      <c r="AG102" s="373">
        <f>AG101+AG81</f>
        <v>3609</v>
      </c>
      <c r="AH102" s="374"/>
      <c r="AI102" s="373">
        <f>AI101+AI81</f>
        <v>1530</v>
      </c>
      <c r="AJ102" s="374"/>
      <c r="AK102" s="373">
        <f>AK101+AK81</f>
        <v>1090</v>
      </c>
      <c r="AL102" s="374"/>
      <c r="AM102" s="373">
        <f>AM101+AM81</f>
        <v>989</v>
      </c>
      <c r="AN102" s="374"/>
      <c r="AO102" s="373">
        <f>AO101+AO81</f>
        <v>3591</v>
      </c>
      <c r="AP102" s="374"/>
      <c r="AQ102" s="465">
        <f>AQ101+AQ81</f>
        <v>29</v>
      </c>
      <c r="AR102" s="466"/>
      <c r="AS102" s="467">
        <f>AS101+AS81</f>
        <v>28</v>
      </c>
      <c r="AT102" s="468"/>
      <c r="AU102" s="465">
        <f>AU101+AU81</f>
        <v>27.5</v>
      </c>
      <c r="AV102" s="466"/>
      <c r="AW102" s="507">
        <f>AW101+AW81</f>
        <v>27.5</v>
      </c>
      <c r="AX102" s="508"/>
      <c r="AY102" s="465">
        <f>AY101+AY81</f>
        <v>26</v>
      </c>
      <c r="AZ102" s="466"/>
      <c r="BA102" s="507">
        <f>BA101+BA81</f>
        <v>27</v>
      </c>
      <c r="BB102" s="508"/>
      <c r="BC102" s="489">
        <f>BC101+BC81</f>
        <v>26</v>
      </c>
      <c r="BD102" s="466"/>
      <c r="BE102" s="467">
        <f>BE101+BE81</f>
        <v>19</v>
      </c>
      <c r="BF102" s="468"/>
      <c r="BG102" s="234"/>
      <c r="BH102" s="151"/>
      <c r="BI102" s="48"/>
      <c r="BJ102" s="48"/>
      <c r="BK102" s="34"/>
    </row>
    <row r="103" spans="1:63" s="20" customFormat="1" ht="28.5" customHeight="1" thickBot="1">
      <c r="A103" s="140"/>
      <c r="B103" s="140"/>
      <c r="C103" s="49"/>
      <c r="D103" s="480" t="s">
        <v>50</v>
      </c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1"/>
      <c r="AQ103" s="465">
        <f>AQ102</f>
        <v>29</v>
      </c>
      <c r="AR103" s="466"/>
      <c r="AS103" s="467">
        <f>AS102</f>
        <v>28</v>
      </c>
      <c r="AT103" s="468"/>
      <c r="AU103" s="276">
        <f>AU102</f>
        <v>27.5</v>
      </c>
      <c r="AV103" s="277"/>
      <c r="AW103" s="472">
        <f>AW102</f>
        <v>27.5</v>
      </c>
      <c r="AX103" s="473"/>
      <c r="AY103" s="276">
        <f>AY102</f>
        <v>26</v>
      </c>
      <c r="AZ103" s="277"/>
      <c r="BA103" s="472">
        <f>BA102</f>
        <v>27</v>
      </c>
      <c r="BB103" s="352"/>
      <c r="BC103" s="354">
        <f>BC102</f>
        <v>26</v>
      </c>
      <c r="BD103" s="277"/>
      <c r="BE103" s="351">
        <f>BE102</f>
        <v>19</v>
      </c>
      <c r="BF103" s="352"/>
      <c r="BG103" s="235"/>
      <c r="BH103" s="151"/>
      <c r="BI103" s="48"/>
      <c r="BJ103" s="48"/>
      <c r="BK103" s="34"/>
    </row>
    <row r="104" spans="1:63" s="16" customFormat="1" ht="28.5" customHeight="1" thickBot="1">
      <c r="A104" s="140"/>
      <c r="B104" s="140"/>
      <c r="C104" s="140"/>
      <c r="D104" s="371" t="s">
        <v>51</v>
      </c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465">
        <v>3</v>
      </c>
      <c r="AR104" s="466"/>
      <c r="AS104" s="467">
        <v>3</v>
      </c>
      <c r="AT104" s="468"/>
      <c r="AU104" s="276">
        <v>3</v>
      </c>
      <c r="AV104" s="277"/>
      <c r="AW104" s="351">
        <v>3</v>
      </c>
      <c r="AX104" s="352"/>
      <c r="AY104" s="276">
        <v>3</v>
      </c>
      <c r="AZ104" s="277"/>
      <c r="BA104" s="351">
        <v>3</v>
      </c>
      <c r="BB104" s="352"/>
      <c r="BC104" s="354">
        <v>3</v>
      </c>
      <c r="BD104" s="277"/>
      <c r="BE104" s="351">
        <v>2</v>
      </c>
      <c r="BF104" s="352"/>
      <c r="BG104" s="141"/>
      <c r="BH104" s="17"/>
      <c r="BI104" s="34"/>
      <c r="BJ104" s="34"/>
      <c r="BK104" s="34"/>
    </row>
    <row r="105" spans="1:63" s="16" customFormat="1" ht="28.5" customHeight="1" thickBot="1">
      <c r="A105" s="140"/>
      <c r="B105" s="140"/>
      <c r="C105" s="140"/>
      <c r="D105" s="371" t="s">
        <v>52</v>
      </c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  <c r="AO105" s="372"/>
      <c r="AP105" s="372"/>
      <c r="AQ105" s="465">
        <v>4</v>
      </c>
      <c r="AR105" s="466"/>
      <c r="AS105" s="467">
        <v>6</v>
      </c>
      <c r="AT105" s="468"/>
      <c r="AU105" s="276">
        <v>3</v>
      </c>
      <c r="AV105" s="277"/>
      <c r="AW105" s="351">
        <v>5</v>
      </c>
      <c r="AX105" s="352"/>
      <c r="AY105" s="276">
        <v>3</v>
      </c>
      <c r="AZ105" s="277"/>
      <c r="BA105" s="351">
        <v>5</v>
      </c>
      <c r="BB105" s="352"/>
      <c r="BC105" s="354">
        <v>4</v>
      </c>
      <c r="BD105" s="277"/>
      <c r="BE105" s="351">
        <v>3</v>
      </c>
      <c r="BF105" s="352"/>
      <c r="BG105" s="141"/>
      <c r="BH105" s="17"/>
      <c r="BI105" s="34"/>
      <c r="BJ105" s="34"/>
      <c r="BK105" s="34"/>
    </row>
    <row r="106" spans="1:63" s="16" customFormat="1" ht="28.5" customHeight="1" thickBot="1">
      <c r="A106" s="140"/>
      <c r="B106" s="140"/>
      <c r="C106" s="140"/>
      <c r="D106" s="371" t="s">
        <v>53</v>
      </c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464"/>
      <c r="AQ106" s="465"/>
      <c r="AR106" s="466"/>
      <c r="AS106" s="467"/>
      <c r="AT106" s="468"/>
      <c r="AU106" s="276"/>
      <c r="AV106" s="277"/>
      <c r="AW106" s="351"/>
      <c r="AX106" s="352"/>
      <c r="AY106" s="276">
        <v>1</v>
      </c>
      <c r="AZ106" s="277"/>
      <c r="BA106" s="351"/>
      <c r="BB106" s="352"/>
      <c r="BC106" s="354">
        <v>1</v>
      </c>
      <c r="BD106" s="277"/>
      <c r="BE106" s="351"/>
      <c r="BF106" s="352"/>
      <c r="BG106" s="141"/>
      <c r="BH106" s="17"/>
      <c r="BI106" s="34"/>
      <c r="BJ106" s="34"/>
      <c r="BK106" s="34"/>
    </row>
    <row r="107" spans="1:63" s="16" customFormat="1" ht="28.5" customHeight="1" thickBot="1">
      <c r="A107" s="140"/>
      <c r="B107" s="140"/>
      <c r="C107" s="140"/>
      <c r="D107" s="469" t="s">
        <v>54</v>
      </c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1"/>
      <c r="AQ107" s="465"/>
      <c r="AR107" s="466"/>
      <c r="AS107" s="467"/>
      <c r="AT107" s="468"/>
      <c r="AU107" s="465"/>
      <c r="AV107" s="466"/>
      <c r="AW107" s="467"/>
      <c r="AX107" s="468"/>
      <c r="AY107" s="276"/>
      <c r="AZ107" s="277"/>
      <c r="BA107" s="351">
        <v>1</v>
      </c>
      <c r="BB107" s="352"/>
      <c r="BC107" s="354"/>
      <c r="BD107" s="277"/>
      <c r="BE107" s="351">
        <v>1</v>
      </c>
      <c r="BF107" s="352"/>
      <c r="BG107" s="141"/>
      <c r="BH107" s="17"/>
      <c r="BI107" s="34"/>
      <c r="BJ107" s="34"/>
      <c r="BK107" s="34"/>
    </row>
    <row r="108" spans="1:63" s="16" customFormat="1" ht="28.5" customHeight="1" thickBot="1">
      <c r="A108" s="50"/>
      <c r="B108" s="140"/>
      <c r="C108" s="140"/>
      <c r="D108" s="594"/>
      <c r="E108" s="595"/>
      <c r="F108" s="595"/>
      <c r="G108" s="595"/>
      <c r="H108" s="595"/>
      <c r="I108" s="595"/>
      <c r="J108" s="595"/>
      <c r="K108" s="595"/>
      <c r="L108" s="595"/>
      <c r="M108" s="595"/>
      <c r="N108" s="595"/>
      <c r="O108" s="595"/>
      <c r="P108" s="595"/>
      <c r="Q108" s="595"/>
      <c r="R108" s="595"/>
      <c r="S108" s="595"/>
      <c r="T108" s="595"/>
      <c r="U108" s="595"/>
      <c r="V108" s="595"/>
      <c r="W108" s="595"/>
      <c r="X108" s="595"/>
      <c r="Y108" s="595"/>
      <c r="Z108" s="595"/>
      <c r="AA108" s="595"/>
      <c r="AB108" s="595"/>
      <c r="AC108" s="595"/>
      <c r="AD108" s="595"/>
      <c r="AE108" s="595"/>
      <c r="AF108" s="595"/>
      <c r="AG108" s="595"/>
      <c r="AH108" s="595"/>
      <c r="AI108" s="595"/>
      <c r="AJ108" s="596"/>
      <c r="AK108" s="596"/>
      <c r="AL108" s="596"/>
      <c r="AM108" s="596"/>
      <c r="AN108" s="596"/>
      <c r="AO108" s="596"/>
      <c r="AP108" s="596"/>
      <c r="AQ108" s="596"/>
      <c r="AR108" s="596"/>
      <c r="AS108" s="596"/>
      <c r="AT108" s="596"/>
      <c r="AU108" s="596"/>
      <c r="AV108" s="596"/>
      <c r="AW108" s="596"/>
      <c r="AX108" s="596"/>
      <c r="AY108" s="596"/>
      <c r="AZ108" s="596"/>
      <c r="BA108" s="596"/>
      <c r="BB108" s="596"/>
      <c r="BC108" s="596"/>
      <c r="BD108" s="596"/>
      <c r="BE108" s="596"/>
      <c r="BF108" s="596"/>
      <c r="BG108" s="141"/>
      <c r="BH108" s="17"/>
      <c r="BI108" s="34"/>
      <c r="BJ108" s="34"/>
      <c r="BK108" s="34"/>
    </row>
    <row r="109" spans="1:63" s="16" customFormat="1" ht="28.5" customHeight="1" thickBot="1">
      <c r="A109" s="50"/>
      <c r="B109" s="140"/>
      <c r="C109" s="140"/>
      <c r="D109" s="236">
        <v>1</v>
      </c>
      <c r="E109" s="592" t="s">
        <v>55</v>
      </c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460"/>
      <c r="V109" s="461"/>
      <c r="W109" s="462"/>
      <c r="X109" s="463"/>
      <c r="Y109" s="455"/>
      <c r="Z109" s="456"/>
      <c r="AA109" s="457"/>
      <c r="AB109" s="458"/>
      <c r="AC109" s="457"/>
      <c r="AD109" s="458"/>
      <c r="AE109" s="457">
        <v>22.5</v>
      </c>
      <c r="AF109" s="458"/>
      <c r="AG109" s="457">
        <v>675</v>
      </c>
      <c r="AH109" s="458"/>
      <c r="AI109" s="237" t="s">
        <v>56</v>
      </c>
      <c r="AJ109" s="238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40"/>
      <c r="BH109" s="17"/>
      <c r="BI109" s="34"/>
      <c r="BJ109" s="34"/>
      <c r="BK109" s="34"/>
    </row>
    <row r="110" spans="1:63" s="16" customFormat="1" ht="43.5" customHeight="1">
      <c r="A110" s="50"/>
      <c r="B110" s="140"/>
      <c r="C110" s="140"/>
      <c r="D110" s="241"/>
      <c r="E110" s="242"/>
      <c r="F110" s="242"/>
      <c r="G110" s="459" t="s">
        <v>296</v>
      </c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459"/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141"/>
      <c r="BH110" s="17"/>
      <c r="BI110" s="34"/>
      <c r="BJ110" s="34"/>
      <c r="BK110" s="34"/>
    </row>
    <row r="111" spans="1:63" s="16" customFormat="1" ht="25.5" customHeight="1">
      <c r="A111" s="50"/>
      <c r="B111" s="140"/>
      <c r="C111" s="140"/>
      <c r="D111" s="241"/>
      <c r="E111" s="242"/>
      <c r="F111" s="242"/>
      <c r="G111" s="285" t="s">
        <v>121</v>
      </c>
      <c r="H111" s="285"/>
      <c r="I111" s="285"/>
      <c r="J111" s="285"/>
      <c r="K111" s="285"/>
      <c r="L111" s="285"/>
      <c r="M111" s="285"/>
      <c r="N111" s="285"/>
      <c r="O111" s="285"/>
      <c r="P111" s="243"/>
      <c r="Q111" s="243"/>
      <c r="R111" s="243"/>
      <c r="S111" s="244"/>
      <c r="T111" s="245"/>
      <c r="U111" s="245"/>
      <c r="V111" s="246"/>
      <c r="W111" s="247" t="s">
        <v>58</v>
      </c>
      <c r="X111" s="278" t="s">
        <v>278</v>
      </c>
      <c r="Y111" s="279"/>
      <c r="Z111" s="279"/>
      <c r="AA111" s="279"/>
      <c r="AB111" s="247" t="s">
        <v>58</v>
      </c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141"/>
      <c r="BH111" s="17"/>
      <c r="BI111" s="34"/>
      <c r="BJ111" s="34"/>
      <c r="BK111" s="34"/>
    </row>
    <row r="112" spans="1:63" s="16" customFormat="1" ht="25.5" customHeight="1">
      <c r="A112" s="50"/>
      <c r="B112" s="140"/>
      <c r="C112" s="140"/>
      <c r="D112" s="241"/>
      <c r="E112" s="242"/>
      <c r="F112" s="242"/>
      <c r="G112" s="285"/>
      <c r="H112" s="285"/>
      <c r="I112" s="285"/>
      <c r="J112" s="285"/>
      <c r="K112" s="285"/>
      <c r="L112" s="285"/>
      <c r="M112" s="285"/>
      <c r="N112" s="285"/>
      <c r="O112" s="285"/>
      <c r="P112" s="141"/>
      <c r="Q112" s="284" t="s">
        <v>59</v>
      </c>
      <c r="R112" s="284"/>
      <c r="S112" s="284"/>
      <c r="T112" s="284"/>
      <c r="U112" s="141"/>
      <c r="V112" s="141"/>
      <c r="W112" s="141"/>
      <c r="X112" s="141"/>
      <c r="Y112" s="141"/>
      <c r="Z112" s="250" t="s">
        <v>60</v>
      </c>
      <c r="AA112" s="251"/>
      <c r="AB112" s="141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141"/>
      <c r="BH112" s="17"/>
      <c r="BI112" s="34"/>
      <c r="BJ112" s="34"/>
      <c r="BK112" s="34"/>
    </row>
    <row r="113" spans="1:63" s="16" customFormat="1" ht="18" customHeight="1">
      <c r="A113" s="50"/>
      <c r="B113" s="140"/>
      <c r="C113" s="140"/>
      <c r="D113" s="241"/>
      <c r="E113" s="242"/>
      <c r="F113" s="24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3"/>
      <c r="Q113" s="141"/>
      <c r="R113" s="141"/>
      <c r="S113" s="141"/>
      <c r="T113" s="141"/>
      <c r="U113" s="254"/>
      <c r="V113" s="255"/>
      <c r="W113" s="255"/>
      <c r="X113" s="255"/>
      <c r="Y113" s="255"/>
      <c r="Z113" s="256"/>
      <c r="AA113" s="256"/>
      <c r="AB113" s="255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7"/>
      <c r="BH113" s="17"/>
      <c r="BI113" s="34"/>
      <c r="BJ113" s="34"/>
      <c r="BK113" s="34"/>
    </row>
    <row r="114" spans="1:63" s="16" customFormat="1" ht="25.5" customHeight="1">
      <c r="A114" s="50"/>
      <c r="B114" s="140"/>
      <c r="C114" s="140"/>
      <c r="D114" s="241"/>
      <c r="E114" s="242"/>
      <c r="F114" s="242"/>
      <c r="G114" s="258" t="s">
        <v>57</v>
      </c>
      <c r="H114" s="258"/>
      <c r="I114" s="258"/>
      <c r="J114" s="258"/>
      <c r="K114" s="258"/>
      <c r="L114" s="258"/>
      <c r="M114" s="258"/>
      <c r="N114" s="258"/>
      <c r="O114" s="258"/>
      <c r="P114" s="243"/>
      <c r="Q114" s="243"/>
      <c r="R114" s="243"/>
      <c r="S114" s="244"/>
      <c r="T114" s="245"/>
      <c r="U114" s="245"/>
      <c r="V114" s="246"/>
      <c r="W114" s="247" t="s">
        <v>58</v>
      </c>
      <c r="X114" s="278" t="s">
        <v>204</v>
      </c>
      <c r="Y114" s="279"/>
      <c r="Z114" s="279"/>
      <c r="AA114" s="279"/>
      <c r="AB114" s="247" t="s">
        <v>58</v>
      </c>
      <c r="AC114" s="259"/>
      <c r="AD114" s="260"/>
      <c r="AE114" s="261"/>
      <c r="AF114" s="260"/>
      <c r="AG114" s="260"/>
      <c r="AH114" s="454" t="s">
        <v>279</v>
      </c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V114" s="243"/>
      <c r="AW114" s="243"/>
      <c r="AX114" s="243"/>
      <c r="AY114" s="244"/>
      <c r="AZ114" s="247" t="s">
        <v>58</v>
      </c>
      <c r="BA114" s="262" t="s">
        <v>280</v>
      </c>
      <c r="BB114" s="248"/>
      <c r="BC114" s="248"/>
      <c r="BD114" s="248"/>
      <c r="BE114" s="248"/>
      <c r="BF114" s="263"/>
      <c r="BG114" s="257"/>
      <c r="BH114" s="17"/>
      <c r="BI114" s="34"/>
      <c r="BJ114" s="34"/>
      <c r="BK114" s="34"/>
    </row>
    <row r="115" spans="1:63" s="16" customFormat="1" ht="31.5" customHeight="1">
      <c r="A115" s="50"/>
      <c r="B115" s="140"/>
      <c r="C115" s="140"/>
      <c r="D115" s="241"/>
      <c r="E115" s="242"/>
      <c r="F115" s="242"/>
      <c r="G115" s="264"/>
      <c r="H115" s="265"/>
      <c r="I115" s="266"/>
      <c r="J115" s="267"/>
      <c r="K115" s="267"/>
      <c r="L115" s="266"/>
      <c r="M115" s="255"/>
      <c r="N115" s="255"/>
      <c r="O115" s="255"/>
      <c r="P115" s="253"/>
      <c r="Q115" s="284" t="s">
        <v>59</v>
      </c>
      <c r="R115" s="284"/>
      <c r="S115" s="284"/>
      <c r="T115" s="284"/>
      <c r="U115" s="254"/>
      <c r="V115" s="255"/>
      <c r="W115" s="255"/>
      <c r="X115" s="255"/>
      <c r="Y115" s="255"/>
      <c r="Z115" s="250" t="s">
        <v>60</v>
      </c>
      <c r="AA115" s="251"/>
      <c r="AB115" s="255"/>
      <c r="AC115" s="260"/>
      <c r="AD115" s="260"/>
      <c r="AE115" s="260"/>
      <c r="AF115" s="260"/>
      <c r="AG115" s="260"/>
      <c r="AH115" s="260"/>
      <c r="AI115" s="260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453" t="s">
        <v>59</v>
      </c>
      <c r="AX115" s="453"/>
      <c r="AY115" s="453"/>
      <c r="AZ115" s="255"/>
      <c r="BA115" s="254"/>
      <c r="BB115" s="250" t="s">
        <v>60</v>
      </c>
      <c r="BC115" s="250"/>
      <c r="BD115" s="255"/>
      <c r="BE115" s="255"/>
      <c r="BF115" s="255"/>
      <c r="BG115" s="257"/>
      <c r="BH115" s="17"/>
      <c r="BI115" s="34"/>
      <c r="BJ115" s="34"/>
      <c r="BK115" s="34"/>
    </row>
    <row r="116" spans="1:63" s="16" customFormat="1" ht="18.75" customHeight="1">
      <c r="A116" s="50"/>
      <c r="B116" s="34"/>
      <c r="C116" s="34"/>
      <c r="D116" s="141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34"/>
      <c r="BI116" s="34"/>
      <c r="BJ116" s="34"/>
      <c r="BK116" s="34"/>
    </row>
    <row r="117" spans="1:63" s="16" customFormat="1" ht="21.75" customHeight="1">
      <c r="A117" s="50"/>
      <c r="B117" s="34"/>
      <c r="C117" s="34"/>
      <c r="D117" s="34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</row>
    <row r="118" spans="1:63" ht="24" customHeight="1">
      <c r="A118" s="34"/>
      <c r="B118" s="34"/>
      <c r="C118" s="34"/>
      <c r="D118" s="34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4"/>
      <c r="AH118" s="34"/>
      <c r="AI118" s="34"/>
      <c r="AJ118" s="34"/>
      <c r="AK118" s="34"/>
      <c r="AL118" s="34"/>
      <c r="AM118" s="34"/>
      <c r="AN118" s="34"/>
      <c r="AO118" s="34"/>
      <c r="AP118" s="51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52"/>
      <c r="BG118" s="34"/>
      <c r="BH118" s="34"/>
      <c r="BI118" s="34"/>
      <c r="BJ118" s="34"/>
      <c r="BK118" s="34"/>
    </row>
  </sheetData>
  <sheetProtection/>
  <mergeCells count="1343">
    <mergeCell ref="AV13:AZ13"/>
    <mergeCell ref="AV10:AZ10"/>
    <mergeCell ref="AV6:AZ6"/>
    <mergeCell ref="BA6:BH6"/>
    <mergeCell ref="BA8:BH8"/>
    <mergeCell ref="BA10:BH10"/>
    <mergeCell ref="BA12:BH13"/>
    <mergeCell ref="D92:F92"/>
    <mergeCell ref="G92:T92"/>
    <mergeCell ref="G97:T97"/>
    <mergeCell ref="G88:T88"/>
    <mergeCell ref="D89:F89"/>
    <mergeCell ref="G89:T89"/>
    <mergeCell ref="D96:F96"/>
    <mergeCell ref="G96:T96"/>
    <mergeCell ref="D97:F97"/>
    <mergeCell ref="D90:F90"/>
    <mergeCell ref="BE89:BF89"/>
    <mergeCell ref="D84:F84"/>
    <mergeCell ref="G84:T84"/>
    <mergeCell ref="D85:F85"/>
    <mergeCell ref="G85:T85"/>
    <mergeCell ref="D86:F86"/>
    <mergeCell ref="G86:T86"/>
    <mergeCell ref="AI88:AJ88"/>
    <mergeCell ref="AK88:AL88"/>
    <mergeCell ref="AG89:AH89"/>
    <mergeCell ref="G90:T90"/>
    <mergeCell ref="D91:F91"/>
    <mergeCell ref="G91:T91"/>
    <mergeCell ref="AS88:AT88"/>
    <mergeCell ref="AU88:AV88"/>
    <mergeCell ref="AM88:AN88"/>
    <mergeCell ref="AM89:AN89"/>
    <mergeCell ref="AO91:AP91"/>
    <mergeCell ref="Y88:Z88"/>
    <mergeCell ref="AO89:AP89"/>
    <mergeCell ref="D87:F87"/>
    <mergeCell ref="G87:T87"/>
    <mergeCell ref="D88:F88"/>
    <mergeCell ref="AS89:AT89"/>
    <mergeCell ref="AU89:AV89"/>
    <mergeCell ref="AE88:AF88"/>
    <mergeCell ref="AS87:AT87"/>
    <mergeCell ref="U88:V88"/>
    <mergeCell ref="AI89:AJ89"/>
    <mergeCell ref="AQ88:AR88"/>
    <mergeCell ref="BA89:BB89"/>
    <mergeCell ref="BC89:BD89"/>
    <mergeCell ref="BE88:BF88"/>
    <mergeCell ref="U89:V89"/>
    <mergeCell ref="W89:X89"/>
    <mergeCell ref="Y89:Z89"/>
    <mergeCell ref="AA89:AB89"/>
    <mergeCell ref="AC89:AD89"/>
    <mergeCell ref="AE89:AF89"/>
    <mergeCell ref="AY89:AZ89"/>
    <mergeCell ref="BA87:BB87"/>
    <mergeCell ref="BC87:BD87"/>
    <mergeCell ref="BE87:BF87"/>
    <mergeCell ref="AO88:AP88"/>
    <mergeCell ref="AW88:AX88"/>
    <mergeCell ref="AY88:AZ88"/>
    <mergeCell ref="BA88:BB88"/>
    <mergeCell ref="BC88:BD88"/>
    <mergeCell ref="AU87:AV87"/>
    <mergeCell ref="AW87:AX87"/>
    <mergeCell ref="AY87:AZ87"/>
    <mergeCell ref="AW89:AX89"/>
    <mergeCell ref="AK91:AL91"/>
    <mergeCell ref="AM91:AN91"/>
    <mergeCell ref="AM87:AN87"/>
    <mergeCell ref="AS91:AT91"/>
    <mergeCell ref="AU91:AV91"/>
    <mergeCell ref="AK89:AL89"/>
    <mergeCell ref="BE91:BF91"/>
    <mergeCell ref="U87:V87"/>
    <mergeCell ref="W87:X87"/>
    <mergeCell ref="Y87:Z87"/>
    <mergeCell ref="AA87:AB87"/>
    <mergeCell ref="AC87:AD87"/>
    <mergeCell ref="AE87:AF87"/>
    <mergeCell ref="AG87:AH87"/>
    <mergeCell ref="BA90:BB90"/>
    <mergeCell ref="BC90:BD90"/>
    <mergeCell ref="BC91:BD91"/>
    <mergeCell ref="AW91:AX91"/>
    <mergeCell ref="AY91:AZ91"/>
    <mergeCell ref="BA91:BB91"/>
    <mergeCell ref="AW92:AX92"/>
    <mergeCell ref="AY92:AZ92"/>
    <mergeCell ref="BA92:BB92"/>
    <mergeCell ref="BC92:BD92"/>
    <mergeCell ref="BE90:BF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C86:BD86"/>
    <mergeCell ref="BE86:BF86"/>
    <mergeCell ref="U90:V90"/>
    <mergeCell ref="W90:X90"/>
    <mergeCell ref="Y90:Z90"/>
    <mergeCell ref="AA90:AB90"/>
    <mergeCell ref="AC90:AD90"/>
    <mergeCell ref="AE90:AF90"/>
    <mergeCell ref="AG90:AH90"/>
    <mergeCell ref="AQ86:AR86"/>
    <mergeCell ref="BA86:BB86"/>
    <mergeCell ref="AE86:AF86"/>
    <mergeCell ref="AG86:AH86"/>
    <mergeCell ref="AI86:AJ86"/>
    <mergeCell ref="AK86:AL86"/>
    <mergeCell ref="AS86:AT86"/>
    <mergeCell ref="AY85:AZ85"/>
    <mergeCell ref="BA85:BB85"/>
    <mergeCell ref="AU86:AV86"/>
    <mergeCell ref="AW86:AX86"/>
    <mergeCell ref="AY86:AZ86"/>
    <mergeCell ref="U86:V86"/>
    <mergeCell ref="W86:X86"/>
    <mergeCell ref="Y86:Z86"/>
    <mergeCell ref="AA86:AB86"/>
    <mergeCell ref="AC86:AD86"/>
    <mergeCell ref="BC85:BD85"/>
    <mergeCell ref="BE85:BF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A85:AB85"/>
    <mergeCell ref="AC85:AD85"/>
    <mergeCell ref="AE85:AF85"/>
    <mergeCell ref="AE91:AF91"/>
    <mergeCell ref="AG91:AH91"/>
    <mergeCell ref="AI91:AJ91"/>
    <mergeCell ref="E93:T93"/>
    <mergeCell ref="U93:V93"/>
    <mergeCell ref="W93:X93"/>
    <mergeCell ref="Y93:Z93"/>
    <mergeCell ref="AA93:AB93"/>
    <mergeCell ref="AI93:AJ93"/>
    <mergeCell ref="AG93:AH93"/>
    <mergeCell ref="AQ72:AR72"/>
    <mergeCell ref="BE92:BF92"/>
    <mergeCell ref="AS93:AT93"/>
    <mergeCell ref="AU93:AV93"/>
    <mergeCell ref="BE93:BF93"/>
    <mergeCell ref="AS92:AT92"/>
    <mergeCell ref="AU92:AV92"/>
    <mergeCell ref="AW93:AX93"/>
    <mergeCell ref="AY93:AZ93"/>
    <mergeCell ref="AQ93:AR93"/>
    <mergeCell ref="AK87:AL87"/>
    <mergeCell ref="AK68:AL68"/>
    <mergeCell ref="AM72:AN72"/>
    <mergeCell ref="AM67:AN67"/>
    <mergeCell ref="AO67:AP67"/>
    <mergeCell ref="AK70:AL70"/>
    <mergeCell ref="AM86:AN86"/>
    <mergeCell ref="AO86:AP86"/>
    <mergeCell ref="AK84:AL84"/>
    <mergeCell ref="AO73:AP73"/>
    <mergeCell ref="Y66:Z66"/>
    <mergeCell ref="AA66:AB66"/>
    <mergeCell ref="AQ91:AR91"/>
    <mergeCell ref="AO87:AP87"/>
    <mergeCell ref="AQ87:AR87"/>
    <mergeCell ref="AQ89:AR89"/>
    <mergeCell ref="AA88:AB88"/>
    <mergeCell ref="AC88:AD88"/>
    <mergeCell ref="AG88:AH88"/>
    <mergeCell ref="AG66:AH66"/>
    <mergeCell ref="AY66:AZ66"/>
    <mergeCell ref="BA66:BB66"/>
    <mergeCell ref="AS65:AT65"/>
    <mergeCell ref="BC66:BD66"/>
    <mergeCell ref="BE66:BF66"/>
    <mergeCell ref="U92:V92"/>
    <mergeCell ref="W92:X92"/>
    <mergeCell ref="Y92:Z92"/>
    <mergeCell ref="AA92:AB92"/>
    <mergeCell ref="AC92:AD92"/>
    <mergeCell ref="AO65:AP65"/>
    <mergeCell ref="AQ65:AR65"/>
    <mergeCell ref="AQ66:AR66"/>
    <mergeCell ref="AO64:AP64"/>
    <mergeCell ref="AK66:AL66"/>
    <mergeCell ref="AM66:AN66"/>
    <mergeCell ref="AK64:AL64"/>
    <mergeCell ref="E64:T64"/>
    <mergeCell ref="U64:V64"/>
    <mergeCell ref="W64:X64"/>
    <mergeCell ref="Y64:Z64"/>
    <mergeCell ref="AM65:AN65"/>
    <mergeCell ref="AM64:AN64"/>
    <mergeCell ref="AG64:AH64"/>
    <mergeCell ref="AI64:AJ64"/>
    <mergeCell ref="BE65:BF65"/>
    <mergeCell ref="AU65:AV65"/>
    <mergeCell ref="AW65:AX65"/>
    <mergeCell ref="AY65:AZ65"/>
    <mergeCell ref="BA65:BB65"/>
    <mergeCell ref="BC64:BD64"/>
    <mergeCell ref="BE64:BF64"/>
    <mergeCell ref="BC65:BD65"/>
    <mergeCell ref="BA64:BB64"/>
    <mergeCell ref="AY64:AZ64"/>
    <mergeCell ref="U67:V67"/>
    <mergeCell ref="AQ64:AR64"/>
    <mergeCell ref="BC67:BD67"/>
    <mergeCell ref="BE67:BF67"/>
    <mergeCell ref="U65:V65"/>
    <mergeCell ref="W65:X65"/>
    <mergeCell ref="Y65:Z65"/>
    <mergeCell ref="AA65:AB65"/>
    <mergeCell ref="W66:X66"/>
    <mergeCell ref="AC67:AD67"/>
    <mergeCell ref="AA61:AB61"/>
    <mergeCell ref="U66:V66"/>
    <mergeCell ref="AG67:AH67"/>
    <mergeCell ref="AI67:AJ67"/>
    <mergeCell ref="AK67:AL67"/>
    <mergeCell ref="AC65:AD65"/>
    <mergeCell ref="AG65:AH65"/>
    <mergeCell ref="AI65:AJ65"/>
    <mergeCell ref="AK65:AL65"/>
    <mergeCell ref="AA67:AB67"/>
    <mergeCell ref="AE67:AF67"/>
    <mergeCell ref="AA64:AB64"/>
    <mergeCell ref="AC64:AD64"/>
    <mergeCell ref="AE64:AF64"/>
    <mergeCell ref="AE66:AF66"/>
    <mergeCell ref="D59:F59"/>
    <mergeCell ref="G59:T59"/>
    <mergeCell ref="D60:F60"/>
    <mergeCell ref="G60:T60"/>
    <mergeCell ref="E67:T67"/>
    <mergeCell ref="U59:V59"/>
    <mergeCell ref="U61:V61"/>
    <mergeCell ref="E65:T65"/>
    <mergeCell ref="E66:T66"/>
    <mergeCell ref="BE56:BF56"/>
    <mergeCell ref="D53:F53"/>
    <mergeCell ref="G53:T53"/>
    <mergeCell ref="D54:F54"/>
    <mergeCell ref="G54:T54"/>
    <mergeCell ref="D55:F55"/>
    <mergeCell ref="D56:F56"/>
    <mergeCell ref="G56:T56"/>
    <mergeCell ref="AM55:AN55"/>
    <mergeCell ref="AU56:AV56"/>
    <mergeCell ref="AW56:AX56"/>
    <mergeCell ref="AY56:AZ56"/>
    <mergeCell ref="AQ55:AR55"/>
    <mergeCell ref="AG55:AH55"/>
    <mergeCell ref="AU55:AV55"/>
    <mergeCell ref="AW55:AX55"/>
    <mergeCell ref="BC56:BD56"/>
    <mergeCell ref="Y56:Z56"/>
    <mergeCell ref="AA56:AB56"/>
    <mergeCell ref="AC56:AD56"/>
    <mergeCell ref="AE56:AF56"/>
    <mergeCell ref="AG56:AH56"/>
    <mergeCell ref="AI56:AJ56"/>
    <mergeCell ref="AO56:AP56"/>
    <mergeCell ref="AQ56:AR56"/>
    <mergeCell ref="BC55:BD55"/>
    <mergeCell ref="AO55:AP55"/>
    <mergeCell ref="AU60:AV60"/>
    <mergeCell ref="AW60:AX60"/>
    <mergeCell ref="AY60:AZ60"/>
    <mergeCell ref="U55:V55"/>
    <mergeCell ref="W55:X55"/>
    <mergeCell ref="Y55:Z55"/>
    <mergeCell ref="AA55:AB55"/>
    <mergeCell ref="AC55:AD55"/>
    <mergeCell ref="BE54:BF54"/>
    <mergeCell ref="BC54:BD54"/>
    <mergeCell ref="BA54:BB54"/>
    <mergeCell ref="BC57:BD57"/>
    <mergeCell ref="BE57:BF57"/>
    <mergeCell ref="AC66:AD66"/>
    <mergeCell ref="AU54:AV54"/>
    <mergeCell ref="AW54:AX54"/>
    <mergeCell ref="AY54:AZ54"/>
    <mergeCell ref="AS60:AT60"/>
    <mergeCell ref="AS54:AT54"/>
    <mergeCell ref="AY55:AZ55"/>
    <mergeCell ref="BA55:BB55"/>
    <mergeCell ref="AS59:AT59"/>
    <mergeCell ref="AU58:AV58"/>
    <mergeCell ref="AS55:AT55"/>
    <mergeCell ref="AS56:AT56"/>
    <mergeCell ref="BA56:BB56"/>
    <mergeCell ref="W60:X60"/>
    <mergeCell ref="Y60:Z60"/>
    <mergeCell ref="AA60:AB60"/>
    <mergeCell ref="AI54:AJ54"/>
    <mergeCell ref="AK54:AL54"/>
    <mergeCell ref="AM54:AN54"/>
    <mergeCell ref="AC60:AD60"/>
    <mergeCell ref="AM59:AN59"/>
    <mergeCell ref="AG57:AH57"/>
    <mergeCell ref="AI55:AJ55"/>
    <mergeCell ref="W54:X54"/>
    <mergeCell ref="Y54:Z54"/>
    <mergeCell ref="AA54:AB54"/>
    <mergeCell ref="AC54:AD54"/>
    <mergeCell ref="AE54:AF54"/>
    <mergeCell ref="AG54:AH54"/>
    <mergeCell ref="AE60:AF60"/>
    <mergeCell ref="AG60:AH60"/>
    <mergeCell ref="AM60:AN60"/>
    <mergeCell ref="AO60:AP60"/>
    <mergeCell ref="AW59:AX59"/>
    <mergeCell ref="AK60:AL60"/>
    <mergeCell ref="AO59:AP59"/>
    <mergeCell ref="AQ59:AR59"/>
    <mergeCell ref="AU59:AV59"/>
    <mergeCell ref="AI59:AJ59"/>
    <mergeCell ref="AA59:AB59"/>
    <mergeCell ref="AC59:AD59"/>
    <mergeCell ref="AE59:AF59"/>
    <mergeCell ref="BE58:BF58"/>
    <mergeCell ref="BC58:BD58"/>
    <mergeCell ref="AY59:AZ59"/>
    <mergeCell ref="BA59:BB59"/>
    <mergeCell ref="BC59:BD59"/>
    <mergeCell ref="BE59:BF59"/>
    <mergeCell ref="AY58:AZ58"/>
    <mergeCell ref="W58:X58"/>
    <mergeCell ref="Y58:Z58"/>
    <mergeCell ref="AA58:AB58"/>
    <mergeCell ref="AC58:AD58"/>
    <mergeCell ref="AG58:AH58"/>
    <mergeCell ref="AE58:AF58"/>
    <mergeCell ref="Y57:Z57"/>
    <mergeCell ref="BA58:BB58"/>
    <mergeCell ref="AE47:AF47"/>
    <mergeCell ref="U53:V53"/>
    <mergeCell ref="W53:X53"/>
    <mergeCell ref="Y53:Z53"/>
    <mergeCell ref="AA53:AB53"/>
    <mergeCell ref="AC53:AD53"/>
    <mergeCell ref="AC47:AD47"/>
    <mergeCell ref="Y51:Z51"/>
    <mergeCell ref="AQ60:AR60"/>
    <mergeCell ref="BA53:BB53"/>
    <mergeCell ref="BC53:BD53"/>
    <mergeCell ref="BA57:BB57"/>
    <mergeCell ref="AI60:AJ60"/>
    <mergeCell ref="AG53:AH53"/>
    <mergeCell ref="AI53:AJ53"/>
    <mergeCell ref="BA60:BB60"/>
    <mergeCell ref="BC60:BD60"/>
    <mergeCell ref="AO54:AP54"/>
    <mergeCell ref="BE53:BF53"/>
    <mergeCell ref="AS46:AT46"/>
    <mergeCell ref="AU46:AV46"/>
    <mergeCell ref="AW46:AX46"/>
    <mergeCell ref="AY46:AZ46"/>
    <mergeCell ref="BA46:BB46"/>
    <mergeCell ref="BE46:BF46"/>
    <mergeCell ref="BC51:BD51"/>
    <mergeCell ref="AW53:AX53"/>
    <mergeCell ref="BC46:BD46"/>
    <mergeCell ref="AG46:AH46"/>
    <mergeCell ref="AI46:AJ46"/>
    <mergeCell ref="AK46:AL46"/>
    <mergeCell ref="AM46:AN46"/>
    <mergeCell ref="AO46:AP46"/>
    <mergeCell ref="AQ46:AR46"/>
    <mergeCell ref="AY45:AZ45"/>
    <mergeCell ref="BA45:BB45"/>
    <mergeCell ref="BC45:BD45"/>
    <mergeCell ref="BE45:BF45"/>
    <mergeCell ref="E46:T46"/>
    <mergeCell ref="U46:V46"/>
    <mergeCell ref="W46:X46"/>
    <mergeCell ref="Y46:Z46"/>
    <mergeCell ref="AA46:AB46"/>
    <mergeCell ref="AE46:AF46"/>
    <mergeCell ref="AM45:AN45"/>
    <mergeCell ref="AO45:AP45"/>
    <mergeCell ref="AQ45:AR45"/>
    <mergeCell ref="AS45:AT45"/>
    <mergeCell ref="AU45:AV45"/>
    <mergeCell ref="AW45:AX45"/>
    <mergeCell ref="AY44:AZ44"/>
    <mergeCell ref="BA44:BB44"/>
    <mergeCell ref="BC44:BD44"/>
    <mergeCell ref="BE44:BF44"/>
    <mergeCell ref="E45:T45"/>
    <mergeCell ref="U45:V45"/>
    <mergeCell ref="W45:X45"/>
    <mergeCell ref="Y45:Z45"/>
    <mergeCell ref="AA45:AB45"/>
    <mergeCell ref="AC45:AD45"/>
    <mergeCell ref="AQ44:AR44"/>
    <mergeCell ref="AG44:AH44"/>
    <mergeCell ref="AI44:AJ44"/>
    <mergeCell ref="AS44:AT44"/>
    <mergeCell ref="AU44:AV44"/>
    <mergeCell ref="AW44:AX44"/>
    <mergeCell ref="AC98:AD98"/>
    <mergeCell ref="D98:F98"/>
    <mergeCell ref="G98:T98"/>
    <mergeCell ref="G99:T99"/>
    <mergeCell ref="AK44:AL44"/>
    <mergeCell ref="AM44:AN44"/>
    <mergeCell ref="AE45:AF45"/>
    <mergeCell ref="AG45:AH45"/>
    <mergeCell ref="AI45:AJ45"/>
    <mergeCell ref="AK45:AL45"/>
    <mergeCell ref="BC99:BD99"/>
    <mergeCell ref="U97:V97"/>
    <mergeCell ref="U98:V98"/>
    <mergeCell ref="U99:V99"/>
    <mergeCell ref="W98:X98"/>
    <mergeCell ref="W99:X99"/>
    <mergeCell ref="AE98:AF98"/>
    <mergeCell ref="Y99:Z99"/>
    <mergeCell ref="AA99:AB99"/>
    <mergeCell ref="AE99:AF99"/>
    <mergeCell ref="BE98:BF98"/>
    <mergeCell ref="AG99:AH99"/>
    <mergeCell ref="AI99:AJ99"/>
    <mergeCell ref="AK99:AL99"/>
    <mergeCell ref="AM99:AN99"/>
    <mergeCell ref="AO99:AP99"/>
    <mergeCell ref="AQ99:AR99"/>
    <mergeCell ref="AS99:AT99"/>
    <mergeCell ref="BE99:BF99"/>
    <mergeCell ref="AU99:AV99"/>
    <mergeCell ref="BE97:BF97"/>
    <mergeCell ref="AI98:AJ98"/>
    <mergeCell ref="AK98:AL98"/>
    <mergeCell ref="AM98:AN98"/>
    <mergeCell ref="AO98:AP98"/>
    <mergeCell ref="AQ98:AR98"/>
    <mergeCell ref="AK97:AL97"/>
    <mergeCell ref="AS98:AT98"/>
    <mergeCell ref="AU98:AV98"/>
    <mergeCell ref="BC98:BD98"/>
    <mergeCell ref="AK93:AL93"/>
    <mergeCell ref="AM93:AN93"/>
    <mergeCell ref="AO93:AP93"/>
    <mergeCell ref="AS97:AT97"/>
    <mergeCell ref="AU97:AV97"/>
    <mergeCell ref="BC97:BD97"/>
    <mergeCell ref="BA93:BB93"/>
    <mergeCell ref="BC93:BD93"/>
    <mergeCell ref="Y97:Z97"/>
    <mergeCell ref="AI87:AJ87"/>
    <mergeCell ref="W88:X88"/>
    <mergeCell ref="AM97:AN97"/>
    <mergeCell ref="AO97:AP97"/>
    <mergeCell ref="AQ97:AR97"/>
    <mergeCell ref="AK92:AL92"/>
    <mergeCell ref="AM92:AN92"/>
    <mergeCell ref="AO92:AP92"/>
    <mergeCell ref="AQ92:AR92"/>
    <mergeCell ref="W101:X101"/>
    <mergeCell ref="AE97:AF97"/>
    <mergeCell ref="AG97:AH97"/>
    <mergeCell ref="U85:V85"/>
    <mergeCell ref="AI97:AJ97"/>
    <mergeCell ref="AG85:AH85"/>
    <mergeCell ref="U91:V91"/>
    <mergeCell ref="W91:X91"/>
    <mergeCell ref="Y91:Z91"/>
    <mergeCell ref="AG92:AH92"/>
    <mergeCell ref="AI77:AJ77"/>
    <mergeCell ref="AE75:AF75"/>
    <mergeCell ref="AE79:AF79"/>
    <mergeCell ref="AG75:AH75"/>
    <mergeCell ref="BK4:BO4"/>
    <mergeCell ref="U102:V102"/>
    <mergeCell ref="U77:V77"/>
    <mergeCell ref="W77:X77"/>
    <mergeCell ref="Y78:Z78"/>
    <mergeCell ref="U78:V78"/>
    <mergeCell ref="AC61:AD61"/>
    <mergeCell ref="W44:X44"/>
    <mergeCell ref="Y44:Z44"/>
    <mergeCell ref="AA44:AB44"/>
    <mergeCell ref="AC44:AD44"/>
    <mergeCell ref="AE44:AF44"/>
    <mergeCell ref="AC46:AD46"/>
    <mergeCell ref="AE51:AF51"/>
    <mergeCell ref="AC57:AD57"/>
    <mergeCell ref="AE57:AF57"/>
    <mergeCell ref="AQ37:AR37"/>
    <mergeCell ref="AG47:AH47"/>
    <mergeCell ref="AI47:AJ47"/>
    <mergeCell ref="U34:V39"/>
    <mergeCell ref="W34:X39"/>
    <mergeCell ref="AI43:AJ43"/>
    <mergeCell ref="AD40:AE40"/>
    <mergeCell ref="AF40:AG40"/>
    <mergeCell ref="X40:Z40"/>
    <mergeCell ref="AA43:AB43"/>
    <mergeCell ref="AS58:AT58"/>
    <mergeCell ref="AY51:AZ51"/>
    <mergeCell ref="AO33:AP39"/>
    <mergeCell ref="AK36:AL39"/>
    <mergeCell ref="AM36:AN39"/>
    <mergeCell ref="AG34:AN34"/>
    <mergeCell ref="AG35:AH39"/>
    <mergeCell ref="AI35:AN35"/>
    <mergeCell ref="AO48:AP48"/>
    <mergeCell ref="AW39:AX39"/>
    <mergeCell ref="BA51:BB51"/>
    <mergeCell ref="BA49:BB49"/>
    <mergeCell ref="AM57:AN57"/>
    <mergeCell ref="AO57:AP57"/>
    <mergeCell ref="AQ57:AR57"/>
    <mergeCell ref="AW57:AX57"/>
    <mergeCell ref="AY57:AZ57"/>
    <mergeCell ref="AY53:AZ53"/>
    <mergeCell ref="AW51:AX51"/>
    <mergeCell ref="AQ54:AR54"/>
    <mergeCell ref="AK56:AL56"/>
    <mergeCell ref="AK58:AL58"/>
    <mergeCell ref="AK63:AL63"/>
    <mergeCell ref="AM58:AN58"/>
    <mergeCell ref="AK57:AL57"/>
    <mergeCell ref="AK55:AL55"/>
    <mergeCell ref="AK59:AL59"/>
    <mergeCell ref="AM56:AN56"/>
    <mergeCell ref="U57:V57"/>
    <mergeCell ref="W57:X57"/>
    <mergeCell ref="AE55:AF55"/>
    <mergeCell ref="U56:V56"/>
    <mergeCell ref="W56:X56"/>
    <mergeCell ref="AM47:AN47"/>
    <mergeCell ref="AI52:AJ52"/>
    <mergeCell ref="AK47:AL47"/>
    <mergeCell ref="AK52:AL52"/>
    <mergeCell ref="AM49:AN49"/>
    <mergeCell ref="Y67:Z67"/>
    <mergeCell ref="AA57:AB57"/>
    <mergeCell ref="AS52:AT52"/>
    <mergeCell ref="AM51:AN51"/>
    <mergeCell ref="AC52:AD52"/>
    <mergeCell ref="AE53:AF53"/>
    <mergeCell ref="AG51:AH51"/>
    <mergeCell ref="AI51:AJ51"/>
    <mergeCell ref="AM63:AN63"/>
    <mergeCell ref="AK53:AL53"/>
    <mergeCell ref="AO58:AP58"/>
    <mergeCell ref="AO66:AP66"/>
    <mergeCell ref="AO52:AP52"/>
    <mergeCell ref="AC51:AD51"/>
    <mergeCell ref="W51:X51"/>
    <mergeCell ref="W67:X67"/>
    <mergeCell ref="AA52:AB52"/>
    <mergeCell ref="W52:X52"/>
    <mergeCell ref="Y52:Z52"/>
    <mergeCell ref="AA51:AB51"/>
    <mergeCell ref="AG61:AH61"/>
    <mergeCell ref="AG63:AH63"/>
    <mergeCell ref="AI68:AJ68"/>
    <mergeCell ref="AG52:AH52"/>
    <mergeCell ref="AG48:AH48"/>
    <mergeCell ref="AI48:AJ48"/>
    <mergeCell ref="AI57:AJ57"/>
    <mergeCell ref="AI58:AJ58"/>
    <mergeCell ref="AG59:AH59"/>
    <mergeCell ref="AI66:AJ66"/>
    <mergeCell ref="D33:D39"/>
    <mergeCell ref="B31:C31"/>
    <mergeCell ref="D31:E31"/>
    <mergeCell ref="F31:G31"/>
    <mergeCell ref="H31:I31"/>
    <mergeCell ref="AO53:AP53"/>
    <mergeCell ref="AM48:AN48"/>
    <mergeCell ref="AM53:AN53"/>
    <mergeCell ref="AK51:AL51"/>
    <mergeCell ref="AO44:AP44"/>
    <mergeCell ref="W48:X48"/>
    <mergeCell ref="Y48:Z48"/>
    <mergeCell ref="U44:V44"/>
    <mergeCell ref="U47:V47"/>
    <mergeCell ref="O31:P31"/>
    <mergeCell ref="B30:C30"/>
    <mergeCell ref="D30:E30"/>
    <mergeCell ref="F30:G30"/>
    <mergeCell ref="H30:I30"/>
    <mergeCell ref="O30:P30"/>
    <mergeCell ref="H29:I29"/>
    <mergeCell ref="AA47:AB47"/>
    <mergeCell ref="AC43:AD43"/>
    <mergeCell ref="U30:Z30"/>
    <mergeCell ref="J29:L29"/>
    <mergeCell ref="M29:N29"/>
    <mergeCell ref="AK48:AL48"/>
    <mergeCell ref="U33:AB33"/>
    <mergeCell ref="Y35:Z39"/>
    <mergeCell ref="AK30:AR30"/>
    <mergeCell ref="B29:C29"/>
    <mergeCell ref="D29:E29"/>
    <mergeCell ref="AA30:AC30"/>
    <mergeCell ref="AD30:AF30"/>
    <mergeCell ref="AD29:AF29"/>
    <mergeCell ref="F29:G29"/>
    <mergeCell ref="AY79:AZ79"/>
    <mergeCell ref="AI73:AJ73"/>
    <mergeCell ref="J30:L30"/>
    <mergeCell ref="M30:N30"/>
    <mergeCell ref="AI36:AJ39"/>
    <mergeCell ref="AC33:AD39"/>
    <mergeCell ref="AE33:AN33"/>
    <mergeCell ref="E44:T44"/>
    <mergeCell ref="AE34:AF39"/>
    <mergeCell ref="E33:T39"/>
    <mergeCell ref="AS84:AT84"/>
    <mergeCell ref="AA84:AB84"/>
    <mergeCell ref="AK72:AL72"/>
    <mergeCell ref="AI72:AJ72"/>
    <mergeCell ref="AC72:AD72"/>
    <mergeCell ref="AA72:AB72"/>
    <mergeCell ref="AS72:AT72"/>
    <mergeCell ref="AS73:AT73"/>
    <mergeCell ref="AI79:AJ79"/>
    <mergeCell ref="AG79:AH79"/>
    <mergeCell ref="W100:X100"/>
    <mergeCell ref="BG82:BG95"/>
    <mergeCell ref="AQ84:AR84"/>
    <mergeCell ref="AK96:AL96"/>
    <mergeCell ref="AU84:AV84"/>
    <mergeCell ref="AW84:AX84"/>
    <mergeCell ref="Y100:Z100"/>
    <mergeCell ref="AG98:AH98"/>
    <mergeCell ref="AE92:AF92"/>
    <mergeCell ref="AA97:AB97"/>
    <mergeCell ref="Y101:Z101"/>
    <mergeCell ref="AY96:AZ96"/>
    <mergeCell ref="BA96:BB96"/>
    <mergeCell ref="AA101:AB101"/>
    <mergeCell ref="AC101:AD101"/>
    <mergeCell ref="Y94:Z94"/>
    <mergeCell ref="AC96:AD96"/>
    <mergeCell ref="Y98:Z98"/>
    <mergeCell ref="AA98:AB98"/>
    <mergeCell ref="AC99:AD99"/>
    <mergeCell ref="AQ102:AR102"/>
    <mergeCell ref="AS102:AT102"/>
    <mergeCell ref="BE101:BF101"/>
    <mergeCell ref="AO101:AP101"/>
    <mergeCell ref="D83:BF83"/>
    <mergeCell ref="AW81:AX81"/>
    <mergeCell ref="AM94:AN94"/>
    <mergeCell ref="AK94:AL94"/>
    <mergeCell ref="AG84:AH84"/>
    <mergeCell ref="AM101:AN101"/>
    <mergeCell ref="BC39:BD39"/>
    <mergeCell ref="E109:T109"/>
    <mergeCell ref="D108:BF108"/>
    <mergeCell ref="AK101:AL101"/>
    <mergeCell ref="D101:V101"/>
    <mergeCell ref="BC101:BD101"/>
    <mergeCell ref="AW102:AX102"/>
    <mergeCell ref="AY102:AZ102"/>
    <mergeCell ref="AO47:AP47"/>
    <mergeCell ref="D50:BF50"/>
    <mergeCell ref="BC49:BD49"/>
    <mergeCell ref="AW49:AX49"/>
    <mergeCell ref="AU49:AV49"/>
    <mergeCell ref="W47:X47"/>
    <mergeCell ref="Y47:Z47"/>
    <mergeCell ref="AY49:AZ49"/>
    <mergeCell ref="AI49:AJ49"/>
    <mergeCell ref="AE49:AF49"/>
    <mergeCell ref="AK49:AL49"/>
    <mergeCell ref="AA48:AB48"/>
    <mergeCell ref="AM40:AN40"/>
    <mergeCell ref="AS43:AT43"/>
    <mergeCell ref="Y49:Z49"/>
    <mergeCell ref="U43:V43"/>
    <mergeCell ref="AG43:AH43"/>
    <mergeCell ref="Y43:Z43"/>
    <mergeCell ref="W49:X49"/>
    <mergeCell ref="AE48:AF48"/>
    <mergeCell ref="AC49:AD49"/>
    <mergeCell ref="AG49:AH49"/>
    <mergeCell ref="BI40:BJ40"/>
    <mergeCell ref="BI41:BJ41"/>
    <mergeCell ref="BI42:BJ42"/>
    <mergeCell ref="BI43:BJ43"/>
    <mergeCell ref="BE40:BF40"/>
    <mergeCell ref="BA43:BB43"/>
    <mergeCell ref="BC43:BD43"/>
    <mergeCell ref="U94:V94"/>
    <mergeCell ref="W84:X84"/>
    <mergeCell ref="W97:X97"/>
    <mergeCell ref="BE43:BF43"/>
    <mergeCell ref="BA40:BB40"/>
    <mergeCell ref="D42:BF42"/>
    <mergeCell ref="AH40:AI40"/>
    <mergeCell ref="AY40:AZ40"/>
    <mergeCell ref="AY43:AZ43"/>
    <mergeCell ref="AA40:AC40"/>
    <mergeCell ref="B76:B100"/>
    <mergeCell ref="Y81:Z81"/>
    <mergeCell ref="AA81:AB81"/>
    <mergeCell ref="W94:X94"/>
    <mergeCell ref="E100:T100"/>
    <mergeCell ref="U100:V100"/>
    <mergeCell ref="D81:T81"/>
    <mergeCell ref="AA80:AB80"/>
    <mergeCell ref="U84:V84"/>
    <mergeCell ref="AA91:AB91"/>
    <mergeCell ref="C43:C49"/>
    <mergeCell ref="D40:F40"/>
    <mergeCell ref="AE43:AF43"/>
    <mergeCell ref="AY37:AZ37"/>
    <mergeCell ref="AU43:AV43"/>
    <mergeCell ref="AW40:AX40"/>
    <mergeCell ref="U49:V49"/>
    <mergeCell ref="AO49:AP49"/>
    <mergeCell ref="AA49:AB49"/>
    <mergeCell ref="AK43:AL43"/>
    <mergeCell ref="BE39:BF39"/>
    <mergeCell ref="AU37:AV37"/>
    <mergeCell ref="AW37:AX37"/>
    <mergeCell ref="AU39:AV39"/>
    <mergeCell ref="E43:T43"/>
    <mergeCell ref="G40:W40"/>
    <mergeCell ref="AW43:AX43"/>
    <mergeCell ref="BA39:BB39"/>
    <mergeCell ref="AQ38:BF38"/>
    <mergeCell ref="AY39:AZ39"/>
    <mergeCell ref="O29:P29"/>
    <mergeCell ref="U29:Z29"/>
    <mergeCell ref="AA29:AC29"/>
    <mergeCell ref="D41:BF41"/>
    <mergeCell ref="BC40:BD40"/>
    <mergeCell ref="Y34:AB34"/>
    <mergeCell ref="AA35:AB39"/>
    <mergeCell ref="AY35:BB35"/>
    <mergeCell ref="BC35:BF35"/>
    <mergeCell ref="AK29:AR29"/>
    <mergeCell ref="J31:L31"/>
    <mergeCell ref="M31:N31"/>
    <mergeCell ref="BE37:BF37"/>
    <mergeCell ref="BB30:BD30"/>
    <mergeCell ref="BC37:BD37"/>
    <mergeCell ref="AS30:BA30"/>
    <mergeCell ref="AU35:AX35"/>
    <mergeCell ref="AQ36:BF36"/>
    <mergeCell ref="BA37:BB37"/>
    <mergeCell ref="AQ35:AT35"/>
    <mergeCell ref="A32:BJ32"/>
    <mergeCell ref="B33:B74"/>
    <mergeCell ref="AS26:BA27"/>
    <mergeCell ref="BB26:BD27"/>
    <mergeCell ref="BB28:BD28"/>
    <mergeCell ref="AQ39:AR39"/>
    <mergeCell ref="AS39:AT39"/>
    <mergeCell ref="AQ33:BF34"/>
    <mergeCell ref="AK28:AR28"/>
    <mergeCell ref="AS29:BA29"/>
    <mergeCell ref="BB29:BD29"/>
    <mergeCell ref="AS37:AT37"/>
    <mergeCell ref="AO40:AP40"/>
    <mergeCell ref="AO43:AP43"/>
    <mergeCell ref="AJ40:AL40"/>
    <mergeCell ref="AU40:AV40"/>
    <mergeCell ref="AS40:AT40"/>
    <mergeCell ref="AQ43:AR43"/>
    <mergeCell ref="AM43:AN43"/>
    <mergeCell ref="AQ40:AR40"/>
    <mergeCell ref="AQ58:AR58"/>
    <mergeCell ref="AQ48:AR48"/>
    <mergeCell ref="BE72:BF72"/>
    <mergeCell ref="BA69:BB69"/>
    <mergeCell ref="BA52:BB52"/>
    <mergeCell ref="BE63:BF63"/>
    <mergeCell ref="BC69:BD69"/>
    <mergeCell ref="BE69:BF69"/>
    <mergeCell ref="BA63:BB63"/>
    <mergeCell ref="AQ61:AR61"/>
    <mergeCell ref="AU61:AV61"/>
    <mergeCell ref="AY52:AZ52"/>
    <mergeCell ref="AW52:AX52"/>
    <mergeCell ref="AS57:AT57"/>
    <mergeCell ref="AU57:AV57"/>
    <mergeCell ref="AQ53:AR53"/>
    <mergeCell ref="AS53:AT53"/>
    <mergeCell ref="AU53:AV53"/>
    <mergeCell ref="AW58:AX58"/>
    <mergeCell ref="AQ52:AR52"/>
    <mergeCell ref="AQ70:AR70"/>
    <mergeCell ref="AS70:AT70"/>
    <mergeCell ref="AU70:AV70"/>
    <mergeCell ref="AU69:AV69"/>
    <mergeCell ref="AS66:AT66"/>
    <mergeCell ref="AO70:AP70"/>
    <mergeCell ref="AQ67:AR67"/>
    <mergeCell ref="AS67:AT67"/>
    <mergeCell ref="AU67:AV67"/>
    <mergeCell ref="AW67:AX67"/>
    <mergeCell ref="AW66:AX66"/>
    <mergeCell ref="AO69:AP69"/>
    <mergeCell ref="AQ69:AR69"/>
    <mergeCell ref="AY99:AZ99"/>
    <mergeCell ref="BA99:BB99"/>
    <mergeCell ref="AW98:AX98"/>
    <mergeCell ref="AY98:AZ98"/>
    <mergeCell ref="BA98:BB98"/>
    <mergeCell ref="AW97:AX97"/>
    <mergeCell ref="AY97:AZ97"/>
    <mergeCell ref="BA97:BB97"/>
    <mergeCell ref="AW99:AX99"/>
    <mergeCell ref="BE100:BF100"/>
    <mergeCell ref="AQ101:AR101"/>
    <mergeCell ref="AS101:AT101"/>
    <mergeCell ref="AU101:AV101"/>
    <mergeCell ref="AW101:AX101"/>
    <mergeCell ref="AY101:AZ101"/>
    <mergeCell ref="BA101:BB101"/>
    <mergeCell ref="AW100:AX100"/>
    <mergeCell ref="AY100:AZ100"/>
    <mergeCell ref="BA100:BB100"/>
    <mergeCell ref="BE84:BF84"/>
    <mergeCell ref="BE80:BF80"/>
    <mergeCell ref="AY84:AZ84"/>
    <mergeCell ref="AY81:AZ81"/>
    <mergeCell ref="BC80:BD80"/>
    <mergeCell ref="BA80:BB80"/>
    <mergeCell ref="BC81:BD81"/>
    <mergeCell ref="AY80:AZ80"/>
    <mergeCell ref="BA81:BB81"/>
    <mergeCell ref="BC84:BD84"/>
    <mergeCell ref="BC79:BD79"/>
    <mergeCell ref="BE77:BF77"/>
    <mergeCell ref="BC77:BD77"/>
    <mergeCell ref="BE79:BF79"/>
    <mergeCell ref="BE78:BF78"/>
    <mergeCell ref="BA77:BB77"/>
    <mergeCell ref="BA78:BB78"/>
    <mergeCell ref="BA67:BB67"/>
    <mergeCell ref="AW77:AX77"/>
    <mergeCell ref="AW75:AX75"/>
    <mergeCell ref="AW76:AX76"/>
    <mergeCell ref="AY76:AZ76"/>
    <mergeCell ref="BC78:BD78"/>
    <mergeCell ref="AY67:AZ67"/>
    <mergeCell ref="AY70:AZ70"/>
    <mergeCell ref="AW73:AX73"/>
    <mergeCell ref="AY77:AZ77"/>
    <mergeCell ref="AY63:AZ63"/>
    <mergeCell ref="AW70:AX70"/>
    <mergeCell ref="AU64:AV64"/>
    <mergeCell ref="AS64:AT64"/>
    <mergeCell ref="AU66:AV66"/>
    <mergeCell ref="AS76:AT76"/>
    <mergeCell ref="AU63:AV63"/>
    <mergeCell ref="AW63:AX63"/>
    <mergeCell ref="AS69:AT69"/>
    <mergeCell ref="AW64:AX64"/>
    <mergeCell ref="E52:T52"/>
    <mergeCell ref="U52:V52"/>
    <mergeCell ref="AU51:AV51"/>
    <mergeCell ref="AM52:AN52"/>
    <mergeCell ref="AU52:AV52"/>
    <mergeCell ref="AO51:AP51"/>
    <mergeCell ref="AQ51:AR51"/>
    <mergeCell ref="AS51:AT51"/>
    <mergeCell ref="E68:T68"/>
    <mergeCell ref="AC68:AD68"/>
    <mergeCell ref="AE68:AF68"/>
    <mergeCell ref="E62:BF62"/>
    <mergeCell ref="AO63:AP63"/>
    <mergeCell ref="AQ63:AR63"/>
    <mergeCell ref="E63:T63"/>
    <mergeCell ref="U63:V63"/>
    <mergeCell ref="W63:X63"/>
    <mergeCell ref="Y63:Z63"/>
    <mergeCell ref="AM80:AN80"/>
    <mergeCell ref="AK81:AL81"/>
    <mergeCell ref="AI80:AJ80"/>
    <mergeCell ref="AI81:AJ81"/>
    <mergeCell ref="AK80:AL80"/>
    <mergeCell ref="AC48:AD48"/>
    <mergeCell ref="AC63:AD63"/>
    <mergeCell ref="AE61:AF61"/>
    <mergeCell ref="AE52:AF52"/>
    <mergeCell ref="AG68:AH68"/>
    <mergeCell ref="AS80:AT80"/>
    <mergeCell ref="AO76:AP76"/>
    <mergeCell ref="AO79:AP79"/>
    <mergeCell ref="AQ77:AR77"/>
    <mergeCell ref="AC80:AD80"/>
    <mergeCell ref="AQ80:AR80"/>
    <mergeCell ref="AQ78:AR78"/>
    <mergeCell ref="AO80:AP80"/>
    <mergeCell ref="AQ79:AR79"/>
    <mergeCell ref="AE80:AF80"/>
    <mergeCell ref="AW80:AX80"/>
    <mergeCell ref="AU81:AV81"/>
    <mergeCell ref="AU80:AV80"/>
    <mergeCell ref="AQ75:AR75"/>
    <mergeCell ref="AQ81:AR81"/>
    <mergeCell ref="AO81:AP81"/>
    <mergeCell ref="AS75:AT75"/>
    <mergeCell ref="AS79:AT79"/>
    <mergeCell ref="AU76:AV76"/>
    <mergeCell ref="AQ76:AR76"/>
    <mergeCell ref="BE94:BF94"/>
    <mergeCell ref="AW94:AX94"/>
    <mergeCell ref="D95:BF95"/>
    <mergeCell ref="AM96:AN96"/>
    <mergeCell ref="BE96:BF96"/>
    <mergeCell ref="AU96:AV96"/>
    <mergeCell ref="BC96:BD96"/>
    <mergeCell ref="BA94:BB94"/>
    <mergeCell ref="BC94:BD94"/>
    <mergeCell ref="AY94:AZ94"/>
    <mergeCell ref="AS96:AT96"/>
    <mergeCell ref="AS94:AT94"/>
    <mergeCell ref="AO96:AP96"/>
    <mergeCell ref="AQ96:AR96"/>
    <mergeCell ref="AU94:AV94"/>
    <mergeCell ref="AW96:AX96"/>
    <mergeCell ref="AQ94:AR94"/>
    <mergeCell ref="AO94:AP94"/>
    <mergeCell ref="BC100:BD100"/>
    <mergeCell ref="AU100:AV100"/>
    <mergeCell ref="AM100:AN100"/>
    <mergeCell ref="AO100:AP100"/>
    <mergeCell ref="AQ100:AR100"/>
    <mergeCell ref="AS100:AT100"/>
    <mergeCell ref="BE102:BF102"/>
    <mergeCell ref="BA102:BB102"/>
    <mergeCell ref="BC102:BD102"/>
    <mergeCell ref="AY103:AZ103"/>
    <mergeCell ref="AY104:AZ104"/>
    <mergeCell ref="U96:V96"/>
    <mergeCell ref="W96:X96"/>
    <mergeCell ref="AC97:AD97"/>
    <mergeCell ref="AA100:AB100"/>
    <mergeCell ref="AI101:AJ101"/>
    <mergeCell ref="W81:X81"/>
    <mergeCell ref="AC93:AD93"/>
    <mergeCell ref="AA94:AB94"/>
    <mergeCell ref="Y96:Z96"/>
    <mergeCell ref="AA96:AB96"/>
    <mergeCell ref="AC91:AD91"/>
    <mergeCell ref="AC84:AD84"/>
    <mergeCell ref="AC81:AD81"/>
    <mergeCell ref="W85:X85"/>
    <mergeCell ref="Y85:Z85"/>
    <mergeCell ref="U80:V80"/>
    <mergeCell ref="U81:V81"/>
    <mergeCell ref="Y84:Z84"/>
    <mergeCell ref="AG81:AH81"/>
    <mergeCell ref="D82:BF82"/>
    <mergeCell ref="AM84:AN84"/>
    <mergeCell ref="AO84:AP84"/>
    <mergeCell ref="BA84:BB84"/>
    <mergeCell ref="BE81:BF81"/>
    <mergeCell ref="AE84:AF84"/>
    <mergeCell ref="W80:X80"/>
    <mergeCell ref="Y80:Z80"/>
    <mergeCell ref="AG80:AH80"/>
    <mergeCell ref="AG78:AH78"/>
    <mergeCell ref="AG77:AH77"/>
    <mergeCell ref="Y76:Z76"/>
    <mergeCell ref="AA78:AB78"/>
    <mergeCell ref="AE76:AF76"/>
    <mergeCell ref="Y79:Z79"/>
    <mergeCell ref="AG76:AH76"/>
    <mergeCell ref="E77:T77"/>
    <mergeCell ref="U74:V74"/>
    <mergeCell ref="W74:X74"/>
    <mergeCell ref="W76:X76"/>
    <mergeCell ref="AA76:AB76"/>
    <mergeCell ref="W79:X79"/>
    <mergeCell ref="Y77:Z77"/>
    <mergeCell ref="W78:X78"/>
    <mergeCell ref="C50:C70"/>
    <mergeCell ref="E51:T51"/>
    <mergeCell ref="W72:X72"/>
    <mergeCell ref="W59:X59"/>
    <mergeCell ref="Y59:Z59"/>
    <mergeCell ref="C77:C81"/>
    <mergeCell ref="Y72:Z72"/>
    <mergeCell ref="U75:V75"/>
    <mergeCell ref="W75:X75"/>
    <mergeCell ref="Y75:Z75"/>
    <mergeCell ref="E73:T73"/>
    <mergeCell ref="Y73:Z73"/>
    <mergeCell ref="W70:X70"/>
    <mergeCell ref="Y74:Z74"/>
    <mergeCell ref="AC73:AD73"/>
    <mergeCell ref="AI75:AJ75"/>
    <mergeCell ref="AA74:AB74"/>
    <mergeCell ref="AI70:AJ70"/>
    <mergeCell ref="AC74:AD74"/>
    <mergeCell ref="AM78:AN78"/>
    <mergeCell ref="AM73:AN73"/>
    <mergeCell ref="AK73:AL73"/>
    <mergeCell ref="AK75:AL75"/>
    <mergeCell ref="AG73:AH73"/>
    <mergeCell ref="AC76:AD76"/>
    <mergeCell ref="AC77:AD77"/>
    <mergeCell ref="AG74:AH74"/>
    <mergeCell ref="AK76:AL76"/>
    <mergeCell ref="AM81:AN81"/>
    <mergeCell ref="AS81:AT81"/>
    <mergeCell ref="AU79:AV79"/>
    <mergeCell ref="AC78:AD78"/>
    <mergeCell ref="AE78:AF78"/>
    <mergeCell ref="AC70:AD70"/>
    <mergeCell ref="AO78:AP78"/>
    <mergeCell ref="AI74:AJ74"/>
    <mergeCell ref="AK74:AL74"/>
    <mergeCell ref="AM74:AN74"/>
    <mergeCell ref="AI94:AJ94"/>
    <mergeCell ref="AG96:AH96"/>
    <mergeCell ref="AI96:AJ96"/>
    <mergeCell ref="AU77:AV77"/>
    <mergeCell ref="AE81:AF81"/>
    <mergeCell ref="AM79:AN79"/>
    <mergeCell ref="AK79:AL79"/>
    <mergeCell ref="AI84:AJ84"/>
    <mergeCell ref="AO77:AP77"/>
    <mergeCell ref="AU78:AV78"/>
    <mergeCell ref="AI92:AJ92"/>
    <mergeCell ref="AE93:AF93"/>
    <mergeCell ref="AC100:AD100"/>
    <mergeCell ref="AE100:AF100"/>
    <mergeCell ref="AG100:AH100"/>
    <mergeCell ref="AI100:AJ100"/>
    <mergeCell ref="AE96:AF96"/>
    <mergeCell ref="AG94:AH94"/>
    <mergeCell ref="AC94:AD94"/>
    <mergeCell ref="AE94:AF94"/>
    <mergeCell ref="AK100:AL100"/>
    <mergeCell ref="AE101:AF101"/>
    <mergeCell ref="AG101:AH101"/>
    <mergeCell ref="AM102:AN102"/>
    <mergeCell ref="AO102:AP102"/>
    <mergeCell ref="D103:AP103"/>
    <mergeCell ref="AE102:AF102"/>
    <mergeCell ref="AG102:AH102"/>
    <mergeCell ref="AI102:AJ102"/>
    <mergeCell ref="D102:T102"/>
    <mergeCell ref="W102:X102"/>
    <mergeCell ref="AK102:AL102"/>
    <mergeCell ref="AC102:AD102"/>
    <mergeCell ref="AS104:AT104"/>
    <mergeCell ref="AU104:AV104"/>
    <mergeCell ref="D105:AP105"/>
    <mergeCell ref="AU103:AV103"/>
    <mergeCell ref="AU102:AV102"/>
    <mergeCell ref="AQ105:AR105"/>
    <mergeCell ref="AS105:AT105"/>
    <mergeCell ref="AS103:AT103"/>
    <mergeCell ref="AU105:AV105"/>
    <mergeCell ref="AW105:AX105"/>
    <mergeCell ref="BC107:BD107"/>
    <mergeCell ref="AS107:AT107"/>
    <mergeCell ref="AU107:AV107"/>
    <mergeCell ref="AW107:AX107"/>
    <mergeCell ref="AY107:AZ107"/>
    <mergeCell ref="AY105:AZ105"/>
    <mergeCell ref="AW106:AX106"/>
    <mergeCell ref="AQ103:AR103"/>
    <mergeCell ref="BC105:BD105"/>
    <mergeCell ref="BA103:BB103"/>
    <mergeCell ref="BC103:BD103"/>
    <mergeCell ref="BE103:BF103"/>
    <mergeCell ref="BA104:BB104"/>
    <mergeCell ref="BA105:BB105"/>
    <mergeCell ref="AQ104:AR104"/>
    <mergeCell ref="AW103:AX103"/>
    <mergeCell ref="AW104:AX104"/>
    <mergeCell ref="BE107:BF107"/>
    <mergeCell ref="BC104:BD104"/>
    <mergeCell ref="BE104:BF104"/>
    <mergeCell ref="BC106:BD106"/>
    <mergeCell ref="BE106:BF106"/>
    <mergeCell ref="BA107:BB107"/>
    <mergeCell ref="BE105:BF105"/>
    <mergeCell ref="AY106:AZ106"/>
    <mergeCell ref="BA106:BB106"/>
    <mergeCell ref="W109:X109"/>
    <mergeCell ref="D106:AP106"/>
    <mergeCell ref="AQ106:AR106"/>
    <mergeCell ref="AS106:AT106"/>
    <mergeCell ref="AU106:AV106"/>
    <mergeCell ref="D107:AP107"/>
    <mergeCell ref="AQ107:AR107"/>
    <mergeCell ref="AW115:AY115"/>
    <mergeCell ref="AH114:AU114"/>
    <mergeCell ref="Y109:Z109"/>
    <mergeCell ref="AA109:AB109"/>
    <mergeCell ref="AG109:AH109"/>
    <mergeCell ref="AC109:AD109"/>
    <mergeCell ref="AE109:AF109"/>
    <mergeCell ref="G110:BF110"/>
    <mergeCell ref="X111:AA111"/>
    <mergeCell ref="U109:V109"/>
    <mergeCell ref="A2:BJ2"/>
    <mergeCell ref="A3:BJ3"/>
    <mergeCell ref="AH7:AU7"/>
    <mergeCell ref="A4:BJ4"/>
    <mergeCell ref="X9:AU9"/>
    <mergeCell ref="A7:N7"/>
    <mergeCell ref="A8:M8"/>
    <mergeCell ref="A5:BJ5"/>
    <mergeCell ref="X8:AS8"/>
    <mergeCell ref="H13:J13"/>
    <mergeCell ref="S7:AB7"/>
    <mergeCell ref="Q6:T6"/>
    <mergeCell ref="U6:AB6"/>
    <mergeCell ref="Q13:AB13"/>
    <mergeCell ref="AH6:AS6"/>
    <mergeCell ref="Q12:AU12"/>
    <mergeCell ref="Q10:AU10"/>
    <mergeCell ref="AD13:AR13"/>
    <mergeCell ref="B6:I6"/>
    <mergeCell ref="AC15:AU15"/>
    <mergeCell ref="T17:X17"/>
    <mergeCell ref="Y17:AB17"/>
    <mergeCell ref="AC17:AF17"/>
    <mergeCell ref="Q15:AB15"/>
    <mergeCell ref="AC14:AQ14"/>
    <mergeCell ref="A16:AW16"/>
    <mergeCell ref="A17:A18"/>
    <mergeCell ref="AM25:BE25"/>
    <mergeCell ref="A26:A27"/>
    <mergeCell ref="B26:C27"/>
    <mergeCell ref="AG17:AJ17"/>
    <mergeCell ref="AK17:AN17"/>
    <mergeCell ref="AO17:AR17"/>
    <mergeCell ref="AS17:AV17"/>
    <mergeCell ref="Y23:AA23"/>
    <mergeCell ref="K17:O17"/>
    <mergeCell ref="P17:S17"/>
    <mergeCell ref="C84:C99"/>
    <mergeCell ref="E94:T94"/>
    <mergeCell ref="D99:F99"/>
    <mergeCell ref="M26:N27"/>
    <mergeCell ref="O26:P27"/>
    <mergeCell ref="B28:C28"/>
    <mergeCell ref="D28:E28"/>
    <mergeCell ref="F28:G28"/>
    <mergeCell ref="J26:L27"/>
    <mergeCell ref="C72:C74"/>
    <mergeCell ref="U54:V54"/>
    <mergeCell ref="D57:F57"/>
    <mergeCell ref="G57:T57"/>
    <mergeCell ref="D58:F58"/>
    <mergeCell ref="E48:T48"/>
    <mergeCell ref="U48:V48"/>
    <mergeCell ref="E49:T49"/>
    <mergeCell ref="G58:T58"/>
    <mergeCell ref="U51:V51"/>
    <mergeCell ref="U58:V58"/>
    <mergeCell ref="U76:V76"/>
    <mergeCell ref="U60:V60"/>
    <mergeCell ref="G55:T55"/>
    <mergeCell ref="AA77:AB77"/>
    <mergeCell ref="W73:X73"/>
    <mergeCell ref="Y70:Z70"/>
    <mergeCell ref="U70:V70"/>
    <mergeCell ref="AA69:AB69"/>
    <mergeCell ref="E74:T74"/>
    <mergeCell ref="E72:T72"/>
    <mergeCell ref="AS61:AT61"/>
    <mergeCell ref="U73:V73"/>
    <mergeCell ref="E79:T79"/>
    <mergeCell ref="U79:V79"/>
    <mergeCell ref="E78:T78"/>
    <mergeCell ref="AS77:AT77"/>
    <mergeCell ref="AM77:AN77"/>
    <mergeCell ref="AS78:AT78"/>
    <mergeCell ref="AC69:AD69"/>
    <mergeCell ref="E76:T76"/>
    <mergeCell ref="U72:V72"/>
    <mergeCell ref="BA61:BB61"/>
    <mergeCell ref="AI61:AJ61"/>
    <mergeCell ref="AK61:AL61"/>
    <mergeCell ref="AM61:AN61"/>
    <mergeCell ref="AO61:AP61"/>
    <mergeCell ref="AS63:AT63"/>
    <mergeCell ref="AE63:AF63"/>
    <mergeCell ref="AY61:AZ61"/>
    <mergeCell ref="AW61:AX61"/>
    <mergeCell ref="AI63:AJ63"/>
    <mergeCell ref="AA63:AB63"/>
    <mergeCell ref="E118:AF118"/>
    <mergeCell ref="E117:W117"/>
    <mergeCell ref="W61:X61"/>
    <mergeCell ref="Y61:Z61"/>
    <mergeCell ref="D104:AP104"/>
    <mergeCell ref="Y102:Z102"/>
    <mergeCell ref="AA102:AB102"/>
    <mergeCell ref="AA70:AB70"/>
    <mergeCell ref="E116:AD116"/>
    <mergeCell ref="U69:V69"/>
    <mergeCell ref="W69:X69"/>
    <mergeCell ref="Y69:Z69"/>
    <mergeCell ref="AA79:AB79"/>
    <mergeCell ref="AC79:AD79"/>
    <mergeCell ref="AA75:AB75"/>
    <mergeCell ref="AC75:AD75"/>
    <mergeCell ref="Q115:T115"/>
    <mergeCell ref="E69:T69"/>
    <mergeCell ref="AM69:AN69"/>
    <mergeCell ref="AE69:AF69"/>
    <mergeCell ref="BC75:BD75"/>
    <mergeCell ref="AE74:AF74"/>
    <mergeCell ref="AE72:AF72"/>
    <mergeCell ref="BA70:BB70"/>
    <mergeCell ref="AW69:AX69"/>
    <mergeCell ref="AY69:AZ69"/>
    <mergeCell ref="AM75:AN75"/>
    <mergeCell ref="AO75:AP75"/>
    <mergeCell ref="AM70:AN70"/>
    <mergeCell ref="BE74:BF74"/>
    <mergeCell ref="BE76:BF76"/>
    <mergeCell ref="AQ74:AR74"/>
    <mergeCell ref="AU72:AV72"/>
    <mergeCell ref="AO74:AP74"/>
    <mergeCell ref="AO72:AP72"/>
    <mergeCell ref="AQ73:AR73"/>
    <mergeCell ref="BA76:BB76"/>
    <mergeCell ref="AU73:AV73"/>
    <mergeCell ref="AK78:AL78"/>
    <mergeCell ref="AK77:AL77"/>
    <mergeCell ref="AI78:AJ78"/>
    <mergeCell ref="AE77:AF77"/>
    <mergeCell ref="AG69:AH69"/>
    <mergeCell ref="AG72:AH72"/>
    <mergeCell ref="AE73:AF73"/>
    <mergeCell ref="AG70:AH70"/>
    <mergeCell ref="AE70:AF70"/>
    <mergeCell ref="AI76:AJ76"/>
    <mergeCell ref="AY72:AZ72"/>
    <mergeCell ref="BA72:BB72"/>
    <mergeCell ref="AY75:AZ75"/>
    <mergeCell ref="AW74:AX74"/>
    <mergeCell ref="AW72:AX72"/>
    <mergeCell ref="AW79:AX79"/>
    <mergeCell ref="BA73:BB73"/>
    <mergeCell ref="AY78:AZ78"/>
    <mergeCell ref="AW78:AX78"/>
    <mergeCell ref="BA79:BB79"/>
    <mergeCell ref="BC76:BD76"/>
    <mergeCell ref="BC73:BD73"/>
    <mergeCell ref="D71:BF71"/>
    <mergeCell ref="AA73:AB73"/>
    <mergeCell ref="AS74:AT74"/>
    <mergeCell ref="AU74:AV74"/>
    <mergeCell ref="AM76:AN76"/>
    <mergeCell ref="AU75:AV75"/>
    <mergeCell ref="BC72:BD72"/>
    <mergeCell ref="BA74:BB74"/>
    <mergeCell ref="AS49:AT49"/>
    <mergeCell ref="BE51:BF51"/>
    <mergeCell ref="BE73:BF73"/>
    <mergeCell ref="BE75:BF75"/>
    <mergeCell ref="BE70:BF70"/>
    <mergeCell ref="AS48:AT48"/>
    <mergeCell ref="AY73:AZ73"/>
    <mergeCell ref="AY74:AZ74"/>
    <mergeCell ref="BE49:BF49"/>
    <mergeCell ref="BC63:BD63"/>
    <mergeCell ref="BA75:BB75"/>
    <mergeCell ref="AU48:AV48"/>
    <mergeCell ref="BE52:BF52"/>
    <mergeCell ref="BC52:BD52"/>
    <mergeCell ref="BC74:BD74"/>
    <mergeCell ref="BC70:BD70"/>
    <mergeCell ref="BC61:BD61"/>
    <mergeCell ref="BE61:BF61"/>
    <mergeCell ref="BE60:BF60"/>
    <mergeCell ref="BE55:BF55"/>
    <mergeCell ref="J28:L28"/>
    <mergeCell ref="BE48:BF48"/>
    <mergeCell ref="BA48:BB48"/>
    <mergeCell ref="AW47:AX47"/>
    <mergeCell ref="BC48:BD48"/>
    <mergeCell ref="AW48:AX48"/>
    <mergeCell ref="AY48:AZ48"/>
    <mergeCell ref="BE47:BF47"/>
    <mergeCell ref="BC47:BD47"/>
    <mergeCell ref="AY47:AZ47"/>
    <mergeCell ref="AU47:AV47"/>
    <mergeCell ref="AK26:AR27"/>
    <mergeCell ref="H26:I27"/>
    <mergeCell ref="A25:R25"/>
    <mergeCell ref="U25:AG25"/>
    <mergeCell ref="AD26:AF27"/>
    <mergeCell ref="AA26:AC27"/>
    <mergeCell ref="D26:E27"/>
    <mergeCell ref="F26:G27"/>
    <mergeCell ref="AS28:BA28"/>
    <mergeCell ref="H28:I28"/>
    <mergeCell ref="U26:Z27"/>
    <mergeCell ref="AW17:BA17"/>
    <mergeCell ref="B17:E17"/>
    <mergeCell ref="BA47:BB47"/>
    <mergeCell ref="U28:Z28"/>
    <mergeCell ref="AA28:AC28"/>
    <mergeCell ref="F17:J17"/>
    <mergeCell ref="AQ47:AR47"/>
    <mergeCell ref="AS47:AT47"/>
    <mergeCell ref="A10:O10"/>
    <mergeCell ref="Q112:T112"/>
    <mergeCell ref="G111:O112"/>
    <mergeCell ref="E47:T47"/>
    <mergeCell ref="E61:T61"/>
    <mergeCell ref="E80:T80"/>
    <mergeCell ref="E75:T75"/>
    <mergeCell ref="E70:T70"/>
    <mergeCell ref="M28:N28"/>
    <mergeCell ref="O28:P28"/>
    <mergeCell ref="AD28:AF28"/>
    <mergeCell ref="AE65:AF65"/>
    <mergeCell ref="AM68:AN68"/>
    <mergeCell ref="AO68:AP68"/>
    <mergeCell ref="AQ49:AR49"/>
    <mergeCell ref="X114:AA114"/>
    <mergeCell ref="W68:X68"/>
    <mergeCell ref="W43:X43"/>
    <mergeCell ref="AI69:AJ69"/>
    <mergeCell ref="AK69:AL69"/>
  </mergeCells>
  <printOptions/>
  <pageMargins left="1.1023622047244095" right="0" top="0.1968503937007874" bottom="0" header="0" footer="0"/>
  <pageSetup fitToHeight="2" horizontalDpi="600" verticalDpi="600" orientation="landscape" paperSize="9" scale="33" r:id="rId2"/>
  <rowBreaks count="1" manualBreakCount="1">
    <brk id="57" max="60" man="1"/>
  </rowBreaks>
  <colBreaks count="1" manualBreakCount="1">
    <brk id="62" max="11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="69" zoomScaleNormal="69" zoomScalePageLayoutView="0" workbookViewId="0" topLeftCell="A1">
      <selection activeCell="X76" sqref="X76"/>
    </sheetView>
  </sheetViews>
  <sheetFormatPr defaultColWidth="9.00390625" defaultRowHeight="12.75"/>
  <cols>
    <col min="1" max="1" width="11.00390625" style="0" customWidth="1"/>
    <col min="5" max="5" width="14.00390625" style="0" customWidth="1"/>
    <col min="8" max="8" width="16.00390625" style="0" customWidth="1"/>
    <col min="9" max="13" width="9.125" style="0" hidden="1" customWidth="1"/>
    <col min="14" max="14" width="2.375" style="0" customWidth="1"/>
    <col min="15" max="15" width="13.25390625" style="0" customWidth="1"/>
    <col min="16" max="16" width="12.875" style="0" customWidth="1"/>
    <col min="17" max="17" width="14.125" style="0" customWidth="1"/>
  </cols>
  <sheetData>
    <row r="1" spans="1:19" ht="18">
      <c r="A1" s="192"/>
      <c r="B1" s="192"/>
      <c r="C1" s="192"/>
      <c r="D1" s="192"/>
      <c r="E1" s="720" t="s">
        <v>129</v>
      </c>
      <c r="F1" s="720"/>
      <c r="G1" s="720"/>
      <c r="H1" s="720"/>
      <c r="I1" s="720"/>
      <c r="J1" s="720"/>
      <c r="K1" s="720"/>
      <c r="L1" s="720"/>
      <c r="M1" s="720"/>
      <c r="N1" s="720"/>
      <c r="O1" s="192"/>
      <c r="P1" s="192"/>
      <c r="Q1" s="1"/>
      <c r="R1" s="155"/>
      <c r="S1" s="156"/>
    </row>
    <row r="2" spans="1:19" ht="18">
      <c r="A2" s="192"/>
      <c r="B2" s="192"/>
      <c r="C2" s="192"/>
      <c r="D2" s="192"/>
      <c r="E2" s="1"/>
      <c r="F2" s="1"/>
      <c r="G2" s="1"/>
      <c r="H2" s="1"/>
      <c r="I2" s="1"/>
      <c r="J2" s="1"/>
      <c r="K2" s="1"/>
      <c r="L2" s="1"/>
      <c r="M2" s="1"/>
      <c r="N2" s="1"/>
      <c r="O2" s="192"/>
      <c r="P2" s="192"/>
      <c r="Q2" s="1"/>
      <c r="R2" s="155"/>
      <c r="S2" s="156"/>
    </row>
    <row r="3" spans="1:19" ht="34.5" customHeight="1">
      <c r="A3" s="192"/>
      <c r="B3" s="193" t="s">
        <v>130</v>
      </c>
      <c r="C3" s="193"/>
      <c r="D3" s="193"/>
      <c r="E3" s="193"/>
      <c r="F3" s="193"/>
      <c r="G3" s="207" t="s">
        <v>298</v>
      </c>
      <c r="H3" s="731" t="s">
        <v>206</v>
      </c>
      <c r="I3" s="731"/>
      <c r="J3" s="192"/>
      <c r="K3" s="192"/>
      <c r="L3" s="192"/>
      <c r="M3" s="192"/>
      <c r="N3" s="731"/>
      <c r="O3" s="731"/>
      <c r="P3" s="192"/>
      <c r="Q3" s="1"/>
      <c r="R3" s="155"/>
      <c r="S3" s="156"/>
    </row>
    <row r="4" spans="1:19" ht="57" customHeight="1">
      <c r="A4" s="192"/>
      <c r="B4" s="721" t="s">
        <v>297</v>
      </c>
      <c r="C4" s="721"/>
      <c r="D4" s="721"/>
      <c r="E4" s="721"/>
      <c r="F4" s="721"/>
      <c r="G4" s="207" t="s">
        <v>298</v>
      </c>
      <c r="H4" s="722" t="s">
        <v>299</v>
      </c>
      <c r="I4" s="723"/>
      <c r="J4" s="723"/>
      <c r="K4" s="723"/>
      <c r="L4" s="723"/>
      <c r="M4" s="723"/>
      <c r="N4" s="723"/>
      <c r="O4" s="723"/>
      <c r="P4" s="723"/>
      <c r="Q4" s="723"/>
      <c r="R4" s="155"/>
      <c r="S4" s="156"/>
    </row>
    <row r="5" spans="1:19" ht="34.5" customHeight="1">
      <c r="A5" s="192"/>
      <c r="B5" s="724" t="s">
        <v>300</v>
      </c>
      <c r="C5" s="724"/>
      <c r="D5" s="724"/>
      <c r="E5" s="724"/>
      <c r="F5" s="724"/>
      <c r="G5" s="207" t="s">
        <v>298</v>
      </c>
      <c r="H5" s="725" t="s">
        <v>131</v>
      </c>
      <c r="I5" s="725"/>
      <c r="J5" s="725"/>
      <c r="K5" s="725"/>
      <c r="L5" s="725"/>
      <c r="M5" s="725"/>
      <c r="N5" s="725"/>
      <c r="O5" s="725"/>
      <c r="P5" s="725"/>
      <c r="Q5" s="725"/>
      <c r="R5" s="155"/>
      <c r="S5" s="156"/>
    </row>
    <row r="6" spans="1:19" ht="18">
      <c r="A6" s="192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8"/>
      <c r="N6" s="158"/>
      <c r="O6" s="158"/>
      <c r="P6" s="158"/>
      <c r="Q6" s="157"/>
      <c r="R6" s="155"/>
      <c r="S6" s="156"/>
    </row>
    <row r="7" spans="1:19" ht="18">
      <c r="A7" s="192"/>
      <c r="B7" s="726" t="s">
        <v>132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155"/>
      <c r="S7" s="156"/>
    </row>
    <row r="8" spans="1:19" ht="18">
      <c r="A8" s="19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5"/>
      <c r="S8" s="156"/>
    </row>
    <row r="9" spans="1:19" ht="18">
      <c r="A9" s="194" t="s">
        <v>133</v>
      </c>
      <c r="B9" s="717" t="s">
        <v>134</v>
      </c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195" t="s">
        <v>135</v>
      </c>
      <c r="P9" s="195" t="s">
        <v>136</v>
      </c>
      <c r="Q9" s="196" t="s">
        <v>137</v>
      </c>
      <c r="R9" s="155"/>
      <c r="S9" s="156"/>
    </row>
    <row r="10" spans="1:19" ht="18">
      <c r="A10" s="159">
        <v>1</v>
      </c>
      <c r="B10" s="718" t="s">
        <v>138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160">
        <v>2</v>
      </c>
      <c r="P10" s="160" t="s">
        <v>139</v>
      </c>
      <c r="Q10" s="161">
        <v>2</v>
      </c>
      <c r="R10" s="155"/>
      <c r="S10" s="156"/>
    </row>
    <row r="11" spans="1:19" ht="18">
      <c r="A11" s="162"/>
      <c r="B11" s="716" t="s">
        <v>99</v>
      </c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164">
        <v>1.5</v>
      </c>
      <c r="P11" s="164"/>
      <c r="Q11" s="165">
        <v>2</v>
      </c>
      <c r="R11" s="155"/>
      <c r="S11" s="156"/>
    </row>
    <row r="12" spans="1:19" ht="18">
      <c r="A12" s="162"/>
      <c r="B12" s="719" t="s">
        <v>140</v>
      </c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164">
        <v>5.5</v>
      </c>
      <c r="P12" s="164" t="s">
        <v>141</v>
      </c>
      <c r="Q12" s="165">
        <v>5</v>
      </c>
      <c r="R12" s="155"/>
      <c r="S12" s="156"/>
    </row>
    <row r="13" spans="1:19" ht="18">
      <c r="A13" s="162"/>
      <c r="B13" s="716" t="s">
        <v>142</v>
      </c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164">
        <v>7</v>
      </c>
      <c r="P13" s="164" t="s">
        <v>141</v>
      </c>
      <c r="Q13" s="165">
        <v>6</v>
      </c>
      <c r="R13" s="155"/>
      <c r="S13" s="156"/>
    </row>
    <row r="14" spans="1:19" ht="18">
      <c r="A14" s="162"/>
      <c r="B14" s="716" t="s">
        <v>143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164">
        <v>3</v>
      </c>
      <c r="P14" s="164" t="s">
        <v>139</v>
      </c>
      <c r="Q14" s="165">
        <v>3</v>
      </c>
      <c r="R14" s="155"/>
      <c r="S14" s="156"/>
    </row>
    <row r="15" spans="1:19" ht="18">
      <c r="A15" s="162"/>
      <c r="B15" s="716" t="s">
        <v>144</v>
      </c>
      <c r="C15" s="699"/>
      <c r="D15" s="699"/>
      <c r="E15" s="699"/>
      <c r="F15" s="699"/>
      <c r="G15" s="699"/>
      <c r="H15" s="699"/>
      <c r="I15" s="163"/>
      <c r="J15" s="163"/>
      <c r="K15" s="163"/>
      <c r="L15" s="163"/>
      <c r="M15" s="163"/>
      <c r="N15" s="163"/>
      <c r="O15" s="164">
        <v>2</v>
      </c>
      <c r="P15" s="164" t="s">
        <v>139</v>
      </c>
      <c r="Q15" s="165">
        <v>2</v>
      </c>
      <c r="R15" s="155"/>
      <c r="S15" s="156"/>
    </row>
    <row r="16" spans="1:19" ht="18">
      <c r="A16" s="162"/>
      <c r="B16" s="716" t="s">
        <v>145</v>
      </c>
      <c r="C16" s="699"/>
      <c r="D16" s="699"/>
      <c r="E16" s="699"/>
      <c r="F16" s="699"/>
      <c r="G16" s="699"/>
      <c r="H16" s="699"/>
      <c r="I16" s="163"/>
      <c r="J16" s="163"/>
      <c r="K16" s="163"/>
      <c r="L16" s="163"/>
      <c r="M16" s="163"/>
      <c r="N16" s="163"/>
      <c r="O16" s="164">
        <v>2</v>
      </c>
      <c r="P16" s="164" t="s">
        <v>139</v>
      </c>
      <c r="Q16" s="165">
        <v>2</v>
      </c>
      <c r="R16" s="155"/>
      <c r="S16" s="156"/>
    </row>
    <row r="17" spans="1:19" ht="18">
      <c r="A17" s="162"/>
      <c r="B17" s="716" t="s">
        <v>146</v>
      </c>
      <c r="C17" s="699"/>
      <c r="D17" s="699"/>
      <c r="E17" s="699"/>
      <c r="F17" s="699"/>
      <c r="G17" s="699"/>
      <c r="H17" s="699"/>
      <c r="I17" s="163"/>
      <c r="J17" s="163"/>
      <c r="K17" s="163"/>
      <c r="L17" s="163"/>
      <c r="M17" s="163"/>
      <c r="N17" s="163"/>
      <c r="O17" s="164">
        <v>6</v>
      </c>
      <c r="P17" s="164" t="s">
        <v>141</v>
      </c>
      <c r="Q17" s="165">
        <v>5</v>
      </c>
      <c r="R17" s="155"/>
      <c r="S17" s="156"/>
    </row>
    <row r="18" spans="1:19" ht="18">
      <c r="A18" s="168"/>
      <c r="B18" s="732" t="s">
        <v>205</v>
      </c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171">
        <v>1</v>
      </c>
      <c r="P18" s="171"/>
      <c r="Q18" s="172">
        <v>2</v>
      </c>
      <c r="R18" s="155"/>
      <c r="S18" s="156"/>
    </row>
    <row r="19" spans="1:19" ht="23.25" customHeight="1">
      <c r="A19" s="162"/>
      <c r="B19" s="167"/>
      <c r="C19" s="167"/>
      <c r="D19" s="167"/>
      <c r="E19" s="167"/>
      <c r="F19" s="167"/>
      <c r="G19" s="167"/>
      <c r="H19" s="178" t="s">
        <v>42</v>
      </c>
      <c r="I19" s="706" t="s">
        <v>42</v>
      </c>
      <c r="J19" s="706"/>
      <c r="K19" s="706"/>
      <c r="L19" s="706"/>
      <c r="M19" s="706"/>
      <c r="N19" s="167"/>
      <c r="O19" s="180">
        <f>SUM(O10:O18)</f>
        <v>30</v>
      </c>
      <c r="P19" s="180" t="s">
        <v>301</v>
      </c>
      <c r="Q19" s="179">
        <f>SUM(Q10:Q18)</f>
        <v>29</v>
      </c>
      <c r="R19" s="155"/>
      <c r="S19" s="156"/>
    </row>
    <row r="20" spans="1:19" ht="18">
      <c r="A20" s="160">
        <v>2</v>
      </c>
      <c r="B20" s="707" t="s">
        <v>147</v>
      </c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160">
        <v>2</v>
      </c>
      <c r="P20" s="160" t="s">
        <v>139</v>
      </c>
      <c r="Q20" s="161">
        <v>2</v>
      </c>
      <c r="R20" s="155"/>
      <c r="S20" s="156"/>
    </row>
    <row r="21" spans="1:19" ht="18">
      <c r="A21" s="175"/>
      <c r="B21" s="699" t="s">
        <v>99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164">
        <v>1.5</v>
      </c>
      <c r="P21" s="164" t="s">
        <v>139</v>
      </c>
      <c r="Q21" s="165">
        <v>2</v>
      </c>
      <c r="R21" s="155"/>
      <c r="S21" s="156"/>
    </row>
    <row r="22" spans="1:19" ht="18">
      <c r="A22" s="175"/>
      <c r="B22" s="709" t="s">
        <v>148</v>
      </c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164">
        <v>5.5</v>
      </c>
      <c r="P22" s="164" t="s">
        <v>141</v>
      </c>
      <c r="Q22" s="165">
        <v>5</v>
      </c>
      <c r="R22" s="155"/>
      <c r="S22" s="156"/>
    </row>
    <row r="23" spans="1:19" ht="18">
      <c r="A23" s="175"/>
      <c r="B23" s="699" t="s">
        <v>149</v>
      </c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164">
        <v>5.5</v>
      </c>
      <c r="P23" s="164" t="s">
        <v>141</v>
      </c>
      <c r="Q23" s="165">
        <v>4</v>
      </c>
      <c r="R23" s="155"/>
      <c r="S23" s="156"/>
    </row>
    <row r="24" spans="1:19" ht="18">
      <c r="A24" s="175"/>
      <c r="B24" s="699" t="s">
        <v>150</v>
      </c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164">
        <v>6</v>
      </c>
      <c r="P24" s="164" t="s">
        <v>141</v>
      </c>
      <c r="Q24" s="165">
        <v>5</v>
      </c>
      <c r="R24" s="155"/>
      <c r="S24" s="156"/>
    </row>
    <row r="25" spans="1:19" ht="18">
      <c r="A25" s="175"/>
      <c r="B25" s="699" t="s">
        <v>151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164">
        <v>2</v>
      </c>
      <c r="P25" s="164" t="s">
        <v>139</v>
      </c>
      <c r="Q25" s="165">
        <v>2</v>
      </c>
      <c r="R25" s="155"/>
      <c r="S25" s="156"/>
    </row>
    <row r="26" spans="1:19" ht="18">
      <c r="A26" s="175"/>
      <c r="B26" s="699" t="s">
        <v>152</v>
      </c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164">
        <v>3</v>
      </c>
      <c r="P26" s="164" t="s">
        <v>139</v>
      </c>
      <c r="Q26" s="165">
        <v>3</v>
      </c>
      <c r="R26" s="155"/>
      <c r="S26" s="156"/>
    </row>
    <row r="27" spans="1:19" ht="18.75" customHeight="1">
      <c r="A27" s="175"/>
      <c r="B27" s="699" t="s">
        <v>153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164">
        <v>3</v>
      </c>
      <c r="P27" s="164" t="s">
        <v>139</v>
      </c>
      <c r="Q27" s="165">
        <v>3</v>
      </c>
      <c r="R27" s="155"/>
      <c r="S27" s="156"/>
    </row>
    <row r="28" spans="1:19" ht="18">
      <c r="A28" s="176"/>
      <c r="B28" s="701" t="s">
        <v>205</v>
      </c>
      <c r="C28" s="701"/>
      <c r="D28" s="701"/>
      <c r="E28" s="701"/>
      <c r="F28" s="701"/>
      <c r="G28" s="701"/>
      <c r="H28" s="701"/>
      <c r="I28" s="169"/>
      <c r="J28" s="169"/>
      <c r="K28" s="169"/>
      <c r="L28" s="169"/>
      <c r="M28" s="169"/>
      <c r="N28" s="169"/>
      <c r="O28" s="170">
        <v>1.5</v>
      </c>
      <c r="P28" s="171" t="s">
        <v>139</v>
      </c>
      <c r="Q28" s="172">
        <v>2</v>
      </c>
      <c r="R28" s="155"/>
      <c r="S28" s="156"/>
    </row>
    <row r="29" spans="1:19" ht="25.5" customHeight="1">
      <c r="A29" s="162"/>
      <c r="B29" s="167"/>
      <c r="C29" s="163"/>
      <c r="D29" s="163"/>
      <c r="E29" s="163"/>
      <c r="F29" s="163"/>
      <c r="G29" s="163"/>
      <c r="H29" s="178" t="s">
        <v>42</v>
      </c>
      <c r="I29" s="706" t="s">
        <v>42</v>
      </c>
      <c r="J29" s="706"/>
      <c r="K29" s="706"/>
      <c r="L29" s="706"/>
      <c r="M29" s="706"/>
      <c r="N29" s="163"/>
      <c r="O29" s="180">
        <f>SUM(O20:O28)</f>
        <v>30</v>
      </c>
      <c r="P29" s="180" t="s">
        <v>276</v>
      </c>
      <c r="Q29" s="179">
        <f>SUM(Q20:Q28)</f>
        <v>28</v>
      </c>
      <c r="R29" s="155"/>
      <c r="S29" s="156"/>
    </row>
    <row r="30" spans="1:19" ht="18">
      <c r="A30" s="160">
        <v>3</v>
      </c>
      <c r="B30" s="714" t="s">
        <v>155</v>
      </c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160">
        <v>2</v>
      </c>
      <c r="P30" s="160" t="s">
        <v>139</v>
      </c>
      <c r="Q30" s="161">
        <v>2</v>
      </c>
      <c r="R30" s="155"/>
      <c r="S30" s="156"/>
    </row>
    <row r="31" spans="1:19" ht="18">
      <c r="A31" s="175"/>
      <c r="B31" s="715" t="s">
        <v>156</v>
      </c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164">
        <v>2</v>
      </c>
      <c r="P31" s="164" t="s">
        <v>139</v>
      </c>
      <c r="Q31" s="165">
        <v>2</v>
      </c>
      <c r="R31" s="155"/>
      <c r="S31" s="156"/>
    </row>
    <row r="32" spans="1:19" ht="18">
      <c r="A32" s="175"/>
      <c r="B32" s="699" t="s">
        <v>157</v>
      </c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164">
        <v>3.5</v>
      </c>
      <c r="P32" s="164" t="s">
        <v>141</v>
      </c>
      <c r="Q32" s="165">
        <v>3.5</v>
      </c>
      <c r="R32" s="155"/>
      <c r="S32" s="156"/>
    </row>
    <row r="33" spans="1:19" ht="18">
      <c r="A33" s="175"/>
      <c r="B33" s="699" t="s">
        <v>158</v>
      </c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164">
        <v>4.5</v>
      </c>
      <c r="P33" s="164" t="s">
        <v>139</v>
      </c>
      <c r="Q33" s="165">
        <v>3</v>
      </c>
      <c r="R33" s="155"/>
      <c r="S33" s="156"/>
    </row>
    <row r="34" spans="1:19" ht="18">
      <c r="A34" s="175"/>
      <c r="B34" s="699" t="s">
        <v>159</v>
      </c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164">
        <v>5</v>
      </c>
      <c r="P34" s="164" t="s">
        <v>141</v>
      </c>
      <c r="Q34" s="165">
        <v>4</v>
      </c>
      <c r="R34" s="155"/>
      <c r="S34" s="156"/>
    </row>
    <row r="35" spans="1:19" ht="18">
      <c r="A35" s="175"/>
      <c r="B35" s="699" t="s">
        <v>160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164">
        <v>10.5</v>
      </c>
      <c r="P35" s="164" t="s">
        <v>141</v>
      </c>
      <c r="Q35" s="165">
        <v>9</v>
      </c>
      <c r="R35" s="155"/>
      <c r="S35" s="156"/>
    </row>
    <row r="36" spans="1:19" ht="18">
      <c r="A36" s="175"/>
      <c r="B36" s="699" t="s">
        <v>99</v>
      </c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164">
        <v>1.5</v>
      </c>
      <c r="P36" s="164"/>
      <c r="Q36" s="165">
        <v>2</v>
      </c>
      <c r="R36" s="155"/>
      <c r="S36" s="156"/>
    </row>
    <row r="37" spans="1:19" ht="18">
      <c r="A37" s="176"/>
      <c r="B37" s="701" t="s">
        <v>205</v>
      </c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171">
        <v>1</v>
      </c>
      <c r="P37" s="171"/>
      <c r="Q37" s="186">
        <v>2</v>
      </c>
      <c r="R37" s="155"/>
      <c r="S37" s="156"/>
    </row>
    <row r="38" spans="1:19" ht="25.5" customHeight="1">
      <c r="A38" s="162"/>
      <c r="B38" s="167"/>
      <c r="C38" s="163"/>
      <c r="D38" s="163"/>
      <c r="E38" s="163"/>
      <c r="F38" s="163"/>
      <c r="G38" s="163"/>
      <c r="H38" s="178" t="s">
        <v>42</v>
      </c>
      <c r="I38" s="706" t="s">
        <v>42</v>
      </c>
      <c r="J38" s="706"/>
      <c r="K38" s="706"/>
      <c r="L38" s="706"/>
      <c r="M38" s="706"/>
      <c r="N38" s="163"/>
      <c r="O38" s="180">
        <f>SUM(O30:O37)</f>
        <v>30</v>
      </c>
      <c r="P38" s="180" t="s">
        <v>161</v>
      </c>
      <c r="Q38" s="179">
        <f>SUM(Q30:Q37)</f>
        <v>27.5</v>
      </c>
      <c r="R38" s="155"/>
      <c r="S38" s="156"/>
    </row>
    <row r="39" spans="1:19" ht="18">
      <c r="A39" s="160">
        <v>4</v>
      </c>
      <c r="B39" s="707" t="s">
        <v>99</v>
      </c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160">
        <v>1.5</v>
      </c>
      <c r="P39" s="160" t="s">
        <v>139</v>
      </c>
      <c r="Q39" s="161">
        <v>2</v>
      </c>
      <c r="R39" s="155"/>
      <c r="S39" s="156"/>
    </row>
    <row r="40" spans="1:19" ht="18">
      <c r="A40" s="175"/>
      <c r="B40" s="699" t="s">
        <v>162</v>
      </c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164">
        <v>5</v>
      </c>
      <c r="P40" s="164" t="s">
        <v>141</v>
      </c>
      <c r="Q40" s="165">
        <v>3.5</v>
      </c>
      <c r="R40" s="155"/>
      <c r="S40" s="156"/>
    </row>
    <row r="41" spans="1:19" ht="41.25" customHeight="1">
      <c r="A41" s="164"/>
      <c r="B41" s="699" t="s">
        <v>163</v>
      </c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164">
        <v>4</v>
      </c>
      <c r="P41" s="164" t="s">
        <v>139</v>
      </c>
      <c r="Q41" s="165">
        <v>4</v>
      </c>
      <c r="R41" s="155"/>
      <c r="S41" s="156"/>
    </row>
    <row r="42" spans="1:19" ht="18">
      <c r="A42" s="175"/>
      <c r="B42" s="699" t="s">
        <v>164</v>
      </c>
      <c r="C42" s="699"/>
      <c r="D42" s="699"/>
      <c r="E42" s="699"/>
      <c r="F42" s="699"/>
      <c r="G42" s="699"/>
      <c r="H42" s="699"/>
      <c r="I42" s="699"/>
      <c r="J42" s="699"/>
      <c r="K42" s="699"/>
      <c r="L42" s="699"/>
      <c r="M42" s="699"/>
      <c r="N42" s="699"/>
      <c r="O42" s="164">
        <v>3</v>
      </c>
      <c r="P42" s="164" t="s">
        <v>139</v>
      </c>
      <c r="Q42" s="165">
        <v>3</v>
      </c>
      <c r="R42" s="155"/>
      <c r="S42" s="156"/>
    </row>
    <row r="43" spans="1:19" ht="18">
      <c r="A43" s="175"/>
      <c r="B43" s="699" t="s">
        <v>165</v>
      </c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164">
        <v>6.5</v>
      </c>
      <c r="P43" s="164" t="s">
        <v>141</v>
      </c>
      <c r="Q43" s="165">
        <v>5.5</v>
      </c>
      <c r="R43" s="155"/>
      <c r="S43" s="156"/>
    </row>
    <row r="44" spans="1:19" ht="18">
      <c r="A44" s="175"/>
      <c r="B44" s="699" t="s">
        <v>166</v>
      </c>
      <c r="C44" s="699"/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699"/>
      <c r="O44" s="164">
        <v>3</v>
      </c>
      <c r="P44" s="164" t="s">
        <v>139</v>
      </c>
      <c r="Q44" s="165">
        <v>3</v>
      </c>
      <c r="R44" s="155"/>
      <c r="S44" s="156"/>
    </row>
    <row r="45" spans="1:19" ht="18">
      <c r="A45" s="175"/>
      <c r="B45" s="699" t="s">
        <v>167</v>
      </c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164">
        <v>5.5</v>
      </c>
      <c r="P45" s="164" t="s">
        <v>141</v>
      </c>
      <c r="Q45" s="165">
        <v>4.5</v>
      </c>
      <c r="R45" s="155"/>
      <c r="S45" s="156"/>
    </row>
    <row r="46" spans="1:19" ht="18">
      <c r="A46" s="176"/>
      <c r="B46" s="713" t="s">
        <v>205</v>
      </c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173">
        <v>1.5</v>
      </c>
      <c r="P46" s="171" t="s">
        <v>139</v>
      </c>
      <c r="Q46" s="172">
        <v>2</v>
      </c>
      <c r="R46" s="155"/>
      <c r="S46" s="156"/>
    </row>
    <row r="47" spans="1:19" ht="21" customHeight="1">
      <c r="A47" s="162"/>
      <c r="B47" s="167"/>
      <c r="C47" s="163"/>
      <c r="D47" s="163"/>
      <c r="E47" s="163"/>
      <c r="F47" s="163"/>
      <c r="G47" s="163"/>
      <c r="H47" s="178" t="s">
        <v>42</v>
      </c>
      <c r="I47" s="706" t="s">
        <v>42</v>
      </c>
      <c r="J47" s="706"/>
      <c r="K47" s="706"/>
      <c r="L47" s="706"/>
      <c r="M47" s="706"/>
      <c r="N47" s="163"/>
      <c r="O47" s="180">
        <f>SUM(O39:O46)</f>
        <v>30</v>
      </c>
      <c r="P47" s="180" t="s">
        <v>193</v>
      </c>
      <c r="Q47" s="179">
        <f>SUM(Q39:Q46)</f>
        <v>27.5</v>
      </c>
      <c r="R47" s="155"/>
      <c r="S47" s="156"/>
    </row>
    <row r="48" spans="1:19" ht="18">
      <c r="A48" s="160">
        <v>5</v>
      </c>
      <c r="B48" s="174" t="s">
        <v>98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60">
        <v>1.5</v>
      </c>
      <c r="P48" s="160"/>
      <c r="Q48" s="161">
        <v>2</v>
      </c>
      <c r="R48" s="155"/>
      <c r="S48" s="156"/>
    </row>
    <row r="49" spans="1:19" ht="18">
      <c r="A49" s="175"/>
      <c r="B49" s="699" t="s">
        <v>168</v>
      </c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164">
        <v>4</v>
      </c>
      <c r="P49" s="164" t="s">
        <v>139</v>
      </c>
      <c r="Q49" s="165">
        <v>3</v>
      </c>
      <c r="R49" s="155"/>
      <c r="S49" s="156"/>
    </row>
    <row r="50" spans="1:19" ht="18">
      <c r="A50" s="175"/>
      <c r="B50" s="709" t="s">
        <v>169</v>
      </c>
      <c r="C50" s="709"/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164">
        <v>6</v>
      </c>
      <c r="P50" s="164" t="s">
        <v>141</v>
      </c>
      <c r="Q50" s="165">
        <v>5</v>
      </c>
      <c r="R50" s="155"/>
      <c r="S50" s="156"/>
    </row>
    <row r="51" spans="1:19" ht="18">
      <c r="A51" s="175"/>
      <c r="B51" s="711" t="s">
        <v>170</v>
      </c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164">
        <v>1.5</v>
      </c>
      <c r="P51" s="164" t="s">
        <v>171</v>
      </c>
      <c r="Q51" s="165"/>
      <c r="R51" s="155"/>
      <c r="S51" s="156"/>
    </row>
    <row r="52" spans="1:19" ht="18">
      <c r="A52" s="175"/>
      <c r="B52" s="700" t="s">
        <v>172</v>
      </c>
      <c r="C52" s="700"/>
      <c r="D52" s="700"/>
      <c r="E52" s="700"/>
      <c r="F52" s="700"/>
      <c r="G52" s="700"/>
      <c r="H52" s="700"/>
      <c r="I52" s="700"/>
      <c r="J52" s="700"/>
      <c r="K52" s="700"/>
      <c r="L52" s="700"/>
      <c r="M52" s="700"/>
      <c r="N52" s="700"/>
      <c r="O52" s="164">
        <v>5</v>
      </c>
      <c r="P52" s="164" t="s">
        <v>141</v>
      </c>
      <c r="Q52" s="165">
        <v>5</v>
      </c>
      <c r="R52" s="155"/>
      <c r="S52" s="156"/>
    </row>
    <row r="53" spans="1:19" ht="18">
      <c r="A53" s="175"/>
      <c r="B53" s="699" t="s">
        <v>173</v>
      </c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164">
        <v>6</v>
      </c>
      <c r="P53" s="164" t="s">
        <v>141</v>
      </c>
      <c r="Q53" s="165">
        <v>5</v>
      </c>
      <c r="R53" s="155"/>
      <c r="S53" s="156"/>
    </row>
    <row r="54" spans="1:19" ht="18">
      <c r="A54" s="175"/>
      <c r="B54" s="699" t="s">
        <v>174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164">
        <v>2</v>
      </c>
      <c r="P54" s="164" t="s">
        <v>139</v>
      </c>
      <c r="Q54" s="165">
        <v>2</v>
      </c>
      <c r="R54" s="155"/>
      <c r="S54" s="156"/>
    </row>
    <row r="55" spans="1:19" ht="18">
      <c r="A55" s="176"/>
      <c r="B55" s="712" t="s">
        <v>175</v>
      </c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171">
        <v>4</v>
      </c>
      <c r="P55" s="171" t="s">
        <v>139</v>
      </c>
      <c r="Q55" s="172">
        <v>4</v>
      </c>
      <c r="R55" s="155"/>
      <c r="S55" s="156"/>
    </row>
    <row r="56" spans="1:19" ht="18">
      <c r="A56" s="162"/>
      <c r="B56" s="166"/>
      <c r="C56" s="166"/>
      <c r="D56" s="166"/>
      <c r="E56" s="166"/>
      <c r="F56" s="166"/>
      <c r="G56" s="166"/>
      <c r="H56" s="178" t="s">
        <v>42</v>
      </c>
      <c r="I56" s="706" t="s">
        <v>42</v>
      </c>
      <c r="J56" s="706"/>
      <c r="K56" s="706"/>
      <c r="L56" s="706"/>
      <c r="M56" s="706"/>
      <c r="N56" s="166"/>
      <c r="O56" s="180">
        <f>SUM(O48:O55)</f>
        <v>30</v>
      </c>
      <c r="P56" s="180" t="s">
        <v>176</v>
      </c>
      <c r="Q56" s="181">
        <f>SUM(Q48:Q55)</f>
        <v>26</v>
      </c>
      <c r="R56" s="155"/>
      <c r="S56" s="156"/>
    </row>
    <row r="57" spans="1:19" ht="18">
      <c r="A57" s="160">
        <v>6</v>
      </c>
      <c r="B57" s="707" t="s">
        <v>177</v>
      </c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160">
        <v>2</v>
      </c>
      <c r="P57" s="160" t="s">
        <v>139</v>
      </c>
      <c r="Q57" s="161">
        <v>2</v>
      </c>
      <c r="R57" s="155"/>
      <c r="S57" s="156"/>
    </row>
    <row r="58" spans="1:19" ht="18">
      <c r="A58" s="175"/>
      <c r="B58" s="709" t="s">
        <v>178</v>
      </c>
      <c r="C58" s="709"/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164">
        <v>4</v>
      </c>
      <c r="P58" s="164" t="s">
        <v>139</v>
      </c>
      <c r="Q58" s="165">
        <v>4</v>
      </c>
      <c r="R58" s="155"/>
      <c r="S58" s="156"/>
    </row>
    <row r="59" spans="1:19" ht="18">
      <c r="A59" s="175" t="s">
        <v>179</v>
      </c>
      <c r="B59" s="709" t="s">
        <v>180</v>
      </c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164">
        <v>5.5</v>
      </c>
      <c r="P59" s="164" t="s">
        <v>139</v>
      </c>
      <c r="Q59" s="165">
        <v>5</v>
      </c>
      <c r="R59" s="155"/>
      <c r="S59" s="156"/>
    </row>
    <row r="60" spans="1:19" ht="18">
      <c r="A60" s="175"/>
      <c r="B60" s="699" t="s">
        <v>181</v>
      </c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164">
        <v>6</v>
      </c>
      <c r="P60" s="164" t="s">
        <v>141</v>
      </c>
      <c r="Q60" s="165">
        <v>5</v>
      </c>
      <c r="R60" s="155"/>
      <c r="S60" s="156"/>
    </row>
    <row r="61" spans="1:19" ht="18">
      <c r="A61" s="175"/>
      <c r="B61" s="699" t="s">
        <v>182</v>
      </c>
      <c r="C61" s="710"/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164">
        <v>1</v>
      </c>
      <c r="P61" s="164" t="s">
        <v>183</v>
      </c>
      <c r="Q61" s="165"/>
      <c r="R61" s="155"/>
      <c r="S61" s="156"/>
    </row>
    <row r="62" spans="1:19" ht="18">
      <c r="A62" s="175"/>
      <c r="B62" s="699" t="s">
        <v>184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164">
        <v>4.5</v>
      </c>
      <c r="P62" s="164" t="s">
        <v>141</v>
      </c>
      <c r="Q62" s="165">
        <v>3.5</v>
      </c>
      <c r="R62" s="155"/>
      <c r="S62" s="156"/>
    </row>
    <row r="63" spans="1:19" ht="18">
      <c r="A63" s="175"/>
      <c r="B63" s="700" t="s">
        <v>207</v>
      </c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164">
        <v>5</v>
      </c>
      <c r="P63" s="164" t="s">
        <v>141</v>
      </c>
      <c r="Q63" s="165">
        <v>4</v>
      </c>
      <c r="R63" s="155"/>
      <c r="S63" s="156"/>
    </row>
    <row r="64" spans="1:19" ht="18">
      <c r="A64" s="175"/>
      <c r="B64" s="700" t="s">
        <v>98</v>
      </c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164">
        <v>1</v>
      </c>
      <c r="P64" s="164" t="s">
        <v>139</v>
      </c>
      <c r="Q64" s="165">
        <v>1</v>
      </c>
      <c r="R64" s="155"/>
      <c r="S64" s="156"/>
    </row>
    <row r="65" spans="1:19" ht="43.5" customHeight="1">
      <c r="A65" s="176"/>
      <c r="B65" s="701" t="s">
        <v>208</v>
      </c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702"/>
      <c r="N65" s="702"/>
      <c r="O65" s="171">
        <v>2.5</v>
      </c>
      <c r="P65" s="171" t="s">
        <v>139</v>
      </c>
      <c r="Q65" s="172">
        <v>2.5</v>
      </c>
      <c r="R65" s="155"/>
      <c r="S65" s="156"/>
    </row>
    <row r="66" spans="1:19" ht="20.25" customHeight="1">
      <c r="A66" s="197"/>
      <c r="B66" s="198"/>
      <c r="C66" s="198"/>
      <c r="D66" s="198"/>
      <c r="E66" s="198"/>
      <c r="F66" s="198"/>
      <c r="G66" s="198"/>
      <c r="H66" s="178" t="s">
        <v>42</v>
      </c>
      <c r="I66" s="703" t="s">
        <v>42</v>
      </c>
      <c r="J66" s="703"/>
      <c r="K66" s="703"/>
      <c r="L66" s="703"/>
      <c r="M66" s="703"/>
      <c r="N66" s="198"/>
      <c r="O66" s="199">
        <f>SUM(O57:O65)</f>
        <v>31.5</v>
      </c>
      <c r="P66" s="199" t="s">
        <v>154</v>
      </c>
      <c r="Q66" s="183">
        <f>SUM(Q57:Q65)</f>
        <v>27</v>
      </c>
      <c r="R66" s="155"/>
      <c r="S66" s="156"/>
    </row>
    <row r="67" spans="1:19" ht="18">
      <c r="A67" s="189">
        <v>7</v>
      </c>
      <c r="B67" s="704" t="s">
        <v>186</v>
      </c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189">
        <v>2</v>
      </c>
      <c r="P67" s="189" t="s">
        <v>139</v>
      </c>
      <c r="Q67" s="187">
        <v>2</v>
      </c>
      <c r="R67" s="155"/>
      <c r="S67" s="156"/>
    </row>
    <row r="68" spans="1:19" ht="18">
      <c r="A68" s="200"/>
      <c r="B68" s="695" t="s">
        <v>187</v>
      </c>
      <c r="C68" s="695"/>
      <c r="D68" s="695"/>
      <c r="E68" s="695"/>
      <c r="F68" s="695"/>
      <c r="G68" s="695"/>
      <c r="H68" s="695"/>
      <c r="I68" s="695"/>
      <c r="J68" s="695"/>
      <c r="K68" s="695"/>
      <c r="L68" s="695"/>
      <c r="M68" s="695"/>
      <c r="N68" s="695"/>
      <c r="O68" s="190">
        <v>4</v>
      </c>
      <c r="P68" s="190" t="s">
        <v>139</v>
      </c>
      <c r="Q68" s="184">
        <v>4</v>
      </c>
      <c r="R68" s="155"/>
      <c r="S68" s="156"/>
    </row>
    <row r="69" spans="1:19" ht="18">
      <c r="A69" s="200"/>
      <c r="B69" s="695" t="s">
        <v>188</v>
      </c>
      <c r="C69" s="695"/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190">
        <v>5</v>
      </c>
      <c r="P69" s="190" t="s">
        <v>141</v>
      </c>
      <c r="Q69" s="184">
        <v>4</v>
      </c>
      <c r="R69" s="155"/>
      <c r="S69" s="156"/>
    </row>
    <row r="70" spans="1:19" ht="18">
      <c r="A70" s="200"/>
      <c r="B70" s="695" t="s">
        <v>189</v>
      </c>
      <c r="C70" s="695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190">
        <v>4</v>
      </c>
      <c r="P70" s="190" t="s">
        <v>139</v>
      </c>
      <c r="Q70" s="165">
        <v>4</v>
      </c>
      <c r="R70" s="155"/>
      <c r="S70" s="156"/>
    </row>
    <row r="71" spans="1:19" ht="18">
      <c r="A71" s="200"/>
      <c r="B71" s="696" t="s">
        <v>190</v>
      </c>
      <c r="C71" s="697"/>
      <c r="D71" s="697"/>
      <c r="E71" s="697"/>
      <c r="F71" s="697"/>
      <c r="G71" s="697"/>
      <c r="H71" s="697"/>
      <c r="I71" s="697"/>
      <c r="J71" s="697"/>
      <c r="K71" s="697"/>
      <c r="L71" s="697"/>
      <c r="M71" s="697"/>
      <c r="N71" s="697"/>
      <c r="O71" s="190">
        <v>3</v>
      </c>
      <c r="P71" s="190" t="s">
        <v>141</v>
      </c>
      <c r="Q71" s="165">
        <v>2</v>
      </c>
      <c r="R71" s="155"/>
      <c r="S71" s="156"/>
    </row>
    <row r="72" spans="1:19" ht="18">
      <c r="A72" s="200"/>
      <c r="B72" s="696" t="s">
        <v>191</v>
      </c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190">
        <v>1.5</v>
      </c>
      <c r="P72" s="199" t="s">
        <v>171</v>
      </c>
      <c r="Q72" s="165"/>
      <c r="R72" s="155"/>
      <c r="S72" s="156"/>
    </row>
    <row r="73" spans="1:19" ht="18">
      <c r="A73" s="200"/>
      <c r="B73" s="698" t="s">
        <v>192</v>
      </c>
      <c r="C73" s="698"/>
      <c r="D73" s="698"/>
      <c r="E73" s="698"/>
      <c r="F73" s="698"/>
      <c r="G73" s="698"/>
      <c r="H73" s="698"/>
      <c r="I73" s="698"/>
      <c r="J73" s="698"/>
      <c r="K73" s="698"/>
      <c r="L73" s="698"/>
      <c r="M73" s="698"/>
      <c r="N73" s="698"/>
      <c r="O73" s="190">
        <v>9</v>
      </c>
      <c r="P73" s="190" t="s">
        <v>141</v>
      </c>
      <c r="Q73" s="184">
        <v>8</v>
      </c>
      <c r="R73" s="155"/>
      <c r="S73" s="156"/>
    </row>
    <row r="74" spans="1:19" ht="18">
      <c r="A74" s="201"/>
      <c r="B74" s="693" t="s">
        <v>98</v>
      </c>
      <c r="C74" s="694"/>
      <c r="D74" s="694"/>
      <c r="E74" s="694"/>
      <c r="F74" s="694"/>
      <c r="G74" s="694"/>
      <c r="H74" s="694"/>
      <c r="I74" s="694"/>
      <c r="J74" s="694"/>
      <c r="K74" s="694"/>
      <c r="L74" s="694"/>
      <c r="M74" s="694"/>
      <c r="N74" s="694"/>
      <c r="O74" s="191">
        <v>1.5</v>
      </c>
      <c r="P74" s="191" t="s">
        <v>139</v>
      </c>
      <c r="Q74" s="188">
        <v>2</v>
      </c>
      <c r="R74" s="155"/>
      <c r="S74" s="156"/>
    </row>
    <row r="75" spans="1:19" ht="23.25" customHeight="1">
      <c r="A75" s="197"/>
      <c r="B75" s="198"/>
      <c r="C75" s="198"/>
      <c r="D75" s="198"/>
      <c r="E75" s="198"/>
      <c r="F75" s="198"/>
      <c r="G75" s="198"/>
      <c r="H75" s="178" t="s">
        <v>42</v>
      </c>
      <c r="I75" s="703" t="s">
        <v>42</v>
      </c>
      <c r="J75" s="703"/>
      <c r="K75" s="703"/>
      <c r="L75" s="703"/>
      <c r="M75" s="703"/>
      <c r="N75" s="198"/>
      <c r="O75" s="180">
        <f>SUM(O67:O74)</f>
        <v>30</v>
      </c>
      <c r="P75" s="199" t="s">
        <v>277</v>
      </c>
      <c r="Q75" s="183">
        <f>SUM(Q67:Q74)</f>
        <v>26</v>
      </c>
      <c r="R75" s="155"/>
      <c r="S75" s="156"/>
    </row>
    <row r="76" spans="1:19" ht="18">
      <c r="A76" s="189">
        <v>8</v>
      </c>
      <c r="B76" s="727" t="s">
        <v>194</v>
      </c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189">
        <v>4.5</v>
      </c>
      <c r="P76" s="189" t="s">
        <v>141</v>
      </c>
      <c r="Q76" s="187">
        <v>6</v>
      </c>
      <c r="R76" s="155"/>
      <c r="S76" s="156"/>
    </row>
    <row r="77" spans="1:19" ht="18">
      <c r="A77" s="190">
        <v>8</v>
      </c>
      <c r="B77" s="695" t="s">
        <v>195</v>
      </c>
      <c r="C77" s="695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190">
        <v>1</v>
      </c>
      <c r="P77" s="199" t="s">
        <v>183</v>
      </c>
      <c r="Q77" s="184"/>
      <c r="R77" s="155"/>
      <c r="S77" s="156"/>
    </row>
    <row r="78" spans="1:19" ht="18">
      <c r="A78" s="200" t="s">
        <v>196</v>
      </c>
      <c r="B78" s="728" t="s">
        <v>197</v>
      </c>
      <c r="C78" s="728"/>
      <c r="D78" s="728"/>
      <c r="E78" s="728"/>
      <c r="F78" s="728"/>
      <c r="G78" s="728"/>
      <c r="H78" s="728"/>
      <c r="I78" s="728"/>
      <c r="J78" s="728"/>
      <c r="K78" s="728"/>
      <c r="L78" s="728"/>
      <c r="M78" s="728"/>
      <c r="N78" s="728"/>
      <c r="O78" s="190">
        <v>4.5</v>
      </c>
      <c r="P78" s="190" t="s">
        <v>141</v>
      </c>
      <c r="Q78" s="184">
        <v>4</v>
      </c>
      <c r="R78" s="155"/>
      <c r="S78" s="156"/>
    </row>
    <row r="79" spans="1:19" ht="18">
      <c r="A79" s="200"/>
      <c r="B79" s="728" t="s">
        <v>198</v>
      </c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190">
        <v>3</v>
      </c>
      <c r="P79" s="190" t="s">
        <v>139</v>
      </c>
      <c r="Q79" s="184">
        <v>6</v>
      </c>
      <c r="R79" s="155"/>
      <c r="S79" s="156"/>
    </row>
    <row r="80" spans="1:19" ht="18">
      <c r="A80" s="200"/>
      <c r="B80" s="695" t="s">
        <v>199</v>
      </c>
      <c r="C80" s="695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190">
        <v>2</v>
      </c>
      <c r="P80" s="190" t="s">
        <v>139</v>
      </c>
      <c r="Q80" s="184">
        <v>3</v>
      </c>
      <c r="R80" s="155"/>
      <c r="S80" s="156"/>
    </row>
    <row r="81" spans="1:19" ht="18">
      <c r="A81" s="200"/>
      <c r="B81" s="728" t="s">
        <v>93</v>
      </c>
      <c r="C81" s="728"/>
      <c r="D81" s="728"/>
      <c r="E81" s="728"/>
      <c r="F81" s="728"/>
      <c r="G81" s="728"/>
      <c r="H81" s="728"/>
      <c r="I81" s="728"/>
      <c r="J81" s="728"/>
      <c r="K81" s="728"/>
      <c r="L81" s="728"/>
      <c r="M81" s="728"/>
      <c r="N81" s="728"/>
      <c r="O81" s="190">
        <v>7.5</v>
      </c>
      <c r="P81" s="190" t="s">
        <v>139</v>
      </c>
      <c r="Q81" s="184"/>
      <c r="R81" s="155"/>
      <c r="S81" s="156"/>
    </row>
    <row r="82" spans="1:19" ht="18">
      <c r="A82" s="201"/>
      <c r="B82" s="693" t="s">
        <v>77</v>
      </c>
      <c r="C82" s="693"/>
      <c r="D82" s="693"/>
      <c r="E82" s="693"/>
      <c r="F82" s="693"/>
      <c r="G82" s="693"/>
      <c r="H82" s="693"/>
      <c r="I82" s="202"/>
      <c r="J82" s="202"/>
      <c r="K82" s="202"/>
      <c r="L82" s="202"/>
      <c r="M82" s="202"/>
      <c r="N82" s="202"/>
      <c r="O82" s="191">
        <v>6</v>
      </c>
      <c r="P82" s="191"/>
      <c r="Q82" s="188"/>
      <c r="R82" s="155"/>
      <c r="S82" s="156"/>
    </row>
    <row r="83" spans="1:19" ht="23.25" customHeight="1">
      <c r="A83" s="203"/>
      <c r="B83" s="204"/>
      <c r="C83" s="204"/>
      <c r="D83" s="204"/>
      <c r="E83" s="204"/>
      <c r="F83" s="204"/>
      <c r="G83" s="204"/>
      <c r="H83" s="268" t="s">
        <v>42</v>
      </c>
      <c r="I83" s="729" t="s">
        <v>42</v>
      </c>
      <c r="J83" s="729"/>
      <c r="K83" s="729"/>
      <c r="L83" s="729"/>
      <c r="M83" s="729"/>
      <c r="N83" s="204"/>
      <c r="O83" s="205">
        <f>SUM(O76:O82)</f>
        <v>28.5</v>
      </c>
      <c r="P83" s="182" t="s">
        <v>200</v>
      </c>
      <c r="Q83" s="185">
        <f>SUM(Q76:Q82)</f>
        <v>19</v>
      </c>
      <c r="R83" s="155"/>
      <c r="S83" s="156"/>
    </row>
    <row r="84" spans="1:19" ht="18">
      <c r="A84" s="206"/>
      <c r="B84" s="730" t="s">
        <v>201</v>
      </c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206"/>
      <c r="O84" s="153">
        <f>O19+O29+O38+O47+O56+O66+O75+O83</f>
        <v>240</v>
      </c>
      <c r="P84" s="206"/>
      <c r="Q84" s="152"/>
      <c r="R84" s="155"/>
      <c r="S84" s="156"/>
    </row>
    <row r="85" spans="1:19" ht="18">
      <c r="A85" s="193" t="s">
        <v>202</v>
      </c>
      <c r="B85" s="193"/>
      <c r="C85" s="193"/>
      <c r="D85" s="193"/>
      <c r="E85" s="193"/>
      <c r="F85" s="193"/>
      <c r="G85" s="193"/>
      <c r="H85" s="192"/>
      <c r="I85" s="192"/>
      <c r="J85" s="192"/>
      <c r="K85" s="192"/>
      <c r="L85" s="192"/>
      <c r="M85" s="192"/>
      <c r="N85" s="192"/>
      <c r="O85" s="192"/>
      <c r="P85" s="192"/>
      <c r="Q85" s="1"/>
      <c r="R85" s="155"/>
      <c r="S85" s="156"/>
    </row>
    <row r="86" spans="1:19" ht="18">
      <c r="A86" s="193"/>
      <c r="B86" s="193"/>
      <c r="C86" s="193"/>
      <c r="D86" s="193"/>
      <c r="E86" s="193"/>
      <c r="F86" s="193"/>
      <c r="G86" s="193"/>
      <c r="H86" s="192"/>
      <c r="I86" s="192"/>
      <c r="J86" s="192"/>
      <c r="K86" s="192"/>
      <c r="L86" s="192"/>
      <c r="M86" s="192"/>
      <c r="N86" s="192"/>
      <c r="O86" s="192"/>
      <c r="P86" s="192"/>
      <c r="Q86" s="1"/>
      <c r="R86" s="155"/>
      <c r="S86" s="156"/>
    </row>
    <row r="87" spans="1:19" ht="18">
      <c r="A87" s="192"/>
      <c r="B87" s="192"/>
      <c r="C87" s="192"/>
      <c r="D87" s="192" t="s">
        <v>203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 t="s">
        <v>204</v>
      </c>
      <c r="P87" s="192"/>
      <c r="Q87" s="1"/>
      <c r="R87" s="155"/>
      <c r="S87" s="156"/>
    </row>
    <row r="88" spans="1:19" ht="18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55"/>
      <c r="S88" s="156"/>
    </row>
    <row r="89" spans="1:19" ht="18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55"/>
      <c r="S89" s="156"/>
    </row>
    <row r="90" spans="1:19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6"/>
    </row>
    <row r="91" spans="1:19" ht="12.7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6"/>
    </row>
    <row r="92" spans="1:19" ht="12.7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6"/>
    </row>
    <row r="93" spans="1:19" ht="12.7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</row>
  </sheetData>
  <sheetProtection/>
  <mergeCells count="83">
    <mergeCell ref="B81:N81"/>
    <mergeCell ref="B82:H82"/>
    <mergeCell ref="I83:M83"/>
    <mergeCell ref="B84:M84"/>
    <mergeCell ref="N3:O3"/>
    <mergeCell ref="B17:H17"/>
    <mergeCell ref="B18:N18"/>
    <mergeCell ref="B27:N27"/>
    <mergeCell ref="B37:N37"/>
    <mergeCell ref="H3:I3"/>
    <mergeCell ref="I75:M75"/>
    <mergeCell ref="B76:N76"/>
    <mergeCell ref="B77:N77"/>
    <mergeCell ref="B78:N78"/>
    <mergeCell ref="B79:N79"/>
    <mergeCell ref="B80:N80"/>
    <mergeCell ref="E1:N1"/>
    <mergeCell ref="B4:F4"/>
    <mergeCell ref="H4:Q4"/>
    <mergeCell ref="B5:F5"/>
    <mergeCell ref="H5:Q5"/>
    <mergeCell ref="B7:Q7"/>
    <mergeCell ref="B9:N9"/>
    <mergeCell ref="B10:N10"/>
    <mergeCell ref="B11:N11"/>
    <mergeCell ref="B12:N12"/>
    <mergeCell ref="B13:N13"/>
    <mergeCell ref="B14:N14"/>
    <mergeCell ref="B15:H15"/>
    <mergeCell ref="B16:H16"/>
    <mergeCell ref="I19:M19"/>
    <mergeCell ref="B20:N20"/>
    <mergeCell ref="B21:N21"/>
    <mergeCell ref="B22:N22"/>
    <mergeCell ref="B23:N23"/>
    <mergeCell ref="B24:N24"/>
    <mergeCell ref="B25:N25"/>
    <mergeCell ref="B26:N26"/>
    <mergeCell ref="B28:H28"/>
    <mergeCell ref="I29:M29"/>
    <mergeCell ref="B30:N30"/>
    <mergeCell ref="B31:N31"/>
    <mergeCell ref="B32:N32"/>
    <mergeCell ref="B33:N33"/>
    <mergeCell ref="B34:N34"/>
    <mergeCell ref="B35:N35"/>
    <mergeCell ref="B36:N36"/>
    <mergeCell ref="I38:M38"/>
    <mergeCell ref="B39:N39"/>
    <mergeCell ref="B40:N40"/>
    <mergeCell ref="B41:N41"/>
    <mergeCell ref="B42:N42"/>
    <mergeCell ref="B43:N43"/>
    <mergeCell ref="B44:N44"/>
    <mergeCell ref="B45:N45"/>
    <mergeCell ref="B46:N46"/>
    <mergeCell ref="I47:M47"/>
    <mergeCell ref="B49:N49"/>
    <mergeCell ref="B50:N50"/>
    <mergeCell ref="B51:N51"/>
    <mergeCell ref="B52:N52"/>
    <mergeCell ref="B53:N53"/>
    <mergeCell ref="B54:N54"/>
    <mergeCell ref="B55:N55"/>
    <mergeCell ref="I56:M56"/>
    <mergeCell ref="B57:N57"/>
    <mergeCell ref="B58:N58"/>
    <mergeCell ref="B59:N59"/>
    <mergeCell ref="B60:N60"/>
    <mergeCell ref="B61:N61"/>
    <mergeCell ref="B62:N62"/>
    <mergeCell ref="B63:N63"/>
    <mergeCell ref="B64:N64"/>
    <mergeCell ref="B65:N65"/>
    <mergeCell ref="I66:M66"/>
    <mergeCell ref="B67:N67"/>
    <mergeCell ref="B74:N74"/>
    <mergeCell ref="B68:N68"/>
    <mergeCell ref="B69:N69"/>
    <mergeCell ref="B70:N70"/>
    <mergeCell ref="B71:N71"/>
    <mergeCell ref="B72:N72"/>
    <mergeCell ref="B73:N7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User</cp:lastModifiedBy>
  <cp:lastPrinted>2019-03-29T09:54:08Z</cp:lastPrinted>
  <dcterms:created xsi:type="dcterms:W3CDTF">2015-04-27T13:59:12Z</dcterms:created>
  <dcterms:modified xsi:type="dcterms:W3CDTF">2019-03-29T10:06:10Z</dcterms:modified>
  <cp:category/>
  <cp:version/>
  <cp:contentType/>
  <cp:contentStatus/>
</cp:coreProperties>
</file>