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1080" windowWidth="23256" windowHeight="13176" activeTab="0"/>
  </bookViews>
  <sheets>
    <sheet name="РНП 3 курс " sheetId="1" r:id="rId1"/>
  </sheets>
  <definedNames>
    <definedName name="_xlnm.Print_Area" localSheetId="0">'РНП 3 курс '!$A$1:$BH$82</definedName>
  </definedNames>
  <calcPr fullCalcOnLoad="1"/>
</workbook>
</file>

<file path=xl/sharedStrings.xml><?xml version="1.0" encoding="utf-8"?>
<sst xmlns="http://schemas.openxmlformats.org/spreadsheetml/2006/main" count="185" uniqueCount="127">
  <si>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</si>
  <si>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</si>
  <si>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</si>
  <si>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</si>
  <si>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</si>
  <si>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</si>
  <si>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</si>
  <si>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</si>
  <si>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</si>
  <si>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</si>
  <si>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</si>
  <si>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</si>
  <si>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</si>
  <si>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</si>
  <si>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</si>
  <si>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</si>
  <si>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</si>
  <si>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</si>
  <si>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</si>
  <si>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</si>
  <si>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</si>
  <si>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</si>
  <si>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</si>
  <si>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</si>
  <si>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</si>
  <si>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</si>
  <si>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</si>
  <si>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</si>
  <si>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</si>
  <si>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</si>
  <si>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</si>
  <si>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</si>
  <si>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</si>
  <si>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</si>
  <si>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</si>
  <si>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</si>
  <si>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</si>
  <si>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Б</t>
  </si>
  <si>
    <t>К</t>
  </si>
  <si>
    <t>Завідувач кафедри</t>
  </si>
  <si>
    <t xml:space="preserve">          ЗАТВЕРДЖУЮ</t>
  </si>
  <si>
    <t>18 тижнів</t>
  </si>
  <si>
    <t>3 роки 10 міс.(4 н.р)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</si>
  <si>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</si>
  <si>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</si>
  <si>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</si>
  <si>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</si>
  <si>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</si>
  <si>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</si>
  <si>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</si>
  <si>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</si>
  <si>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</si>
  <si>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</si>
  <si>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</si>
  <si>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</si>
  <si>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</si>
  <si>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</si>
  <si>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</si>
  <si>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</si>
  <si>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 xml:space="preserve">                  _________________Анатолій МЕЛЬНИЧЕНКО                                       </t>
  </si>
  <si>
    <t>прийом 2019 року</t>
  </si>
  <si>
    <t>161 Хімічні технології та інженерія</t>
  </si>
  <si>
    <t>Екології та технології рослинних полімерів</t>
  </si>
  <si>
    <t xml:space="preserve"> за  освітньо- професійною програмою </t>
  </si>
  <si>
    <t>Інженерно-хімічний</t>
  </si>
  <si>
    <t>Процеси та апарати хімічних виробництв- 2</t>
  </si>
  <si>
    <t>Машин та апаратів хімічних  та нафтопереробних виробництв</t>
  </si>
  <si>
    <t>Фізичної хімії</t>
  </si>
  <si>
    <t>бакалавр з хімічних
технологій та інженерії</t>
  </si>
  <si>
    <t>3 курс</t>
  </si>
  <si>
    <t>5 семестр</t>
  </si>
  <si>
    <t>6 семестр</t>
  </si>
  <si>
    <t>Англійської мови технічного спрямування № 2</t>
  </si>
  <si>
    <t>Разом за цикл</t>
  </si>
  <si>
    <t xml:space="preserve"> ВСЬОГО ЗА  ЦИКЛ ПРОФЕСІЙНОЇ ПІДГОТОВКИ:</t>
  </si>
  <si>
    <t>Заст. декана ІХФ</t>
  </si>
  <si>
    <t>/Микола ГОМЕЛЯ/</t>
  </si>
  <si>
    <t>/Дмитро СІДОРОВ/</t>
  </si>
  <si>
    <t xml:space="preserve">  Промислова екологія та ресурсоефективні чисті технології</t>
  </si>
  <si>
    <t>1.1. Цикл загальної підготовки</t>
  </si>
  <si>
    <t>1. НОРМАТИВНІ освітні компоненти</t>
  </si>
  <si>
    <t>1.2. Цикл професійної підготовки</t>
  </si>
  <si>
    <r>
      <t xml:space="preserve">"_____"_________________ </t>
    </r>
    <r>
      <rPr>
        <b/>
        <sz val="40"/>
        <rFont val="Arial"/>
        <family val="2"/>
      </rPr>
      <t>2021 р.</t>
    </r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</si>
  <si>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</si>
  <si>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</si>
  <si>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РГР - розрахунково-графічна робота;</t>
  </si>
  <si>
    <t>РР - розрахункова робота;</t>
  </si>
  <si>
    <t>ГР - графічна робота;</t>
  </si>
  <si>
    <t>ДКР - домашня контрольна робота (виконується під час СРС)</t>
  </si>
  <si>
    <t>ЛЦ-91 (17+0)</t>
  </si>
  <si>
    <t xml:space="preserve">на 2021/ 2022 навчальний рік   </t>
  </si>
  <si>
    <t>Права і свободи людини</t>
  </si>
  <si>
    <t>Іноземна мова професійного спрямування -1. Пракичний курс іноземної мови для професійного спілкування І</t>
  </si>
  <si>
    <t>Фізична хімія</t>
  </si>
  <si>
    <t>45</t>
  </si>
  <si>
    <t>Допоміжні хімічні речовини</t>
  </si>
  <si>
    <t>Утилізація та рекуперація відходів</t>
  </si>
  <si>
    <t>Курсовий проєкт з основ проєктування та будівництва</t>
  </si>
  <si>
    <t xml:space="preserve">Токсикологія </t>
  </si>
  <si>
    <t>2. ВИБІРКОВІ освітні компоненти</t>
  </si>
  <si>
    <t>2.2. Цикл професійної підготовки (Вибіркові освітні компоненти з міжфакультетського/факультетського/кафедрального  Каталогів)</t>
  </si>
  <si>
    <t>К-ть здобувач, які вибрали
дисципліну</t>
  </si>
  <si>
    <t>Освітній компонент 4 Ф-Каталог</t>
  </si>
  <si>
    <t>Фізико-хімічні основи процесів очищення води методом коагулювання</t>
  </si>
  <si>
    <t xml:space="preserve"> </t>
  </si>
  <si>
    <t>Освітній компонент 5 Ф-Каталог</t>
  </si>
  <si>
    <t>Очищення води флотацією</t>
  </si>
  <si>
    <t>Освітній компонент 6 Ф-Каталог</t>
  </si>
  <si>
    <t>Сорбція та іонний обмін в технологіях очищення води</t>
  </si>
  <si>
    <t>Освітній компонент 7 Ф-Каталог</t>
  </si>
  <si>
    <t>Мембранні методи очищення води</t>
  </si>
  <si>
    <t>Освітній компонент 9 Ф-Каталог</t>
  </si>
  <si>
    <t>Основи проєктування та будівництва</t>
  </si>
  <si>
    <t>Освітній компонент 2 Ф-Каталог</t>
  </si>
  <si>
    <t>Освітній компонент 3 Ф-Каталог</t>
  </si>
  <si>
    <t>Урбоекологія</t>
  </si>
  <si>
    <t>Основи біохімічної та фізичної конверсії лігноцелюлозних матеріалів</t>
  </si>
  <si>
    <t>Технологія виробництва механічної маси</t>
  </si>
  <si>
    <t>Технологія і обладнання виробництва волокнистих напівфабрикатів</t>
  </si>
  <si>
    <t>Технологія виробництва сульфатної целюлози</t>
  </si>
  <si>
    <t>Технологія недеревних волокнистих напівфабрикатів</t>
  </si>
  <si>
    <t>Технологія виробництва етерів та естерів</t>
  </si>
  <si>
    <t>Моделювання та прогнозування стану довкілля</t>
  </si>
  <si>
    <t>Всього нормативних</t>
  </si>
  <si>
    <t xml:space="preserve"> Курсовий проект з процесів та апаратів </t>
  </si>
  <si>
    <t>Ухвалено на засіданні Вченої ради  ІХФ, ПРОТОКОЛ № 4  від  25.04.2021 р.</t>
  </si>
  <si>
    <t>Інформаційного, господарського та адміністративного права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</si>
</sst>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40"/>
      <name val="Arial Cyr"/>
      <family val="0"/>
    </font>
    <font>
      <b/>
      <sz val="45"/>
      <name val="Arial"/>
      <family val="2"/>
    </font>
    <font>
      <b/>
      <sz val="35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sz val="40"/>
      <name val="Arial Cyr"/>
      <family val="0"/>
    </font>
    <font>
      <b/>
      <i/>
      <sz val="40"/>
      <name val="Arial"/>
      <family val="2"/>
    </font>
    <font>
      <b/>
      <sz val="45"/>
      <name val="Arial Cyr"/>
      <family val="0"/>
    </font>
    <font>
      <b/>
      <sz val="40"/>
      <name val="Times New Roman"/>
      <family val="1"/>
    </font>
    <font>
      <b/>
      <sz val="36"/>
      <name val="Arial"/>
      <family val="2"/>
    </font>
    <font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top" wrapText="1"/>
    </xf>
    <xf numFmtId="0" fontId="6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/>
    </xf>
    <xf numFmtId="0" fontId="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4" xfId="0" applyNumberFormat="1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 shrinkToFit="1"/>
    </xf>
    <xf numFmtId="0" fontId="6" fillId="0" borderId="27" xfId="0" applyNumberFormat="1" applyFont="1" applyBorder="1" applyAlignment="1">
      <alignment horizontal="center" vertical="center" wrapText="1" shrinkToFit="1"/>
    </xf>
    <xf numFmtId="0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29" xfId="0" applyNumberFormat="1" applyFont="1" applyFill="1" applyBorder="1" applyAlignment="1">
      <alignment horizontal="center" vertical="center" wrapText="1" shrinkToFit="1"/>
    </xf>
    <xf numFmtId="0" fontId="6" fillId="0" borderId="30" xfId="0" applyNumberFormat="1" applyFont="1" applyFill="1" applyBorder="1" applyAlignment="1">
      <alignment horizontal="center" vertical="center" wrapText="1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 wrapText="1" shrinkToFit="1"/>
    </xf>
    <xf numFmtId="0" fontId="7" fillId="0" borderId="34" xfId="0" applyNumberFormat="1" applyFont="1" applyBorder="1" applyAlignment="1">
      <alignment horizontal="center" vertical="center" wrapText="1" shrinkToFit="1"/>
    </xf>
    <xf numFmtId="0" fontId="7" fillId="0" borderId="35" xfId="0" applyNumberFormat="1" applyFont="1" applyBorder="1" applyAlignment="1">
      <alignment horizontal="center" vertical="center" wrapText="1" shrinkToFit="1"/>
    </xf>
    <xf numFmtId="0" fontId="7" fillId="0" borderId="36" xfId="0" applyNumberFormat="1" applyFont="1" applyBorder="1" applyAlignment="1">
      <alignment horizontal="center" vertical="center" wrapText="1" shrinkToFit="1"/>
    </xf>
    <xf numFmtId="0" fontId="7" fillId="0" borderId="33" xfId="0" applyNumberFormat="1" applyFont="1" applyBorder="1" applyAlignment="1">
      <alignment horizontal="center" vertical="center" shrinkToFit="1"/>
    </xf>
    <xf numFmtId="0" fontId="7" fillId="0" borderId="34" xfId="0" applyNumberFormat="1" applyFont="1" applyBorder="1" applyAlignment="1">
      <alignment horizontal="center" vertical="center" shrinkToFit="1"/>
    </xf>
    <xf numFmtId="0" fontId="7" fillId="0" borderId="37" xfId="0" applyNumberFormat="1" applyFont="1" applyBorder="1" applyAlignment="1">
      <alignment horizontal="center" vertical="center" shrinkToFit="1"/>
    </xf>
    <xf numFmtId="0" fontId="7" fillId="0" borderId="35" xfId="0" applyNumberFormat="1" applyFont="1" applyBorder="1" applyAlignment="1">
      <alignment horizontal="center" vertical="center" shrinkToFit="1"/>
    </xf>
    <xf numFmtId="0" fontId="7" fillId="0" borderId="38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 wrapText="1" shrinkToFit="1"/>
    </xf>
    <xf numFmtId="0" fontId="6" fillId="0" borderId="20" xfId="0" applyNumberFormat="1" applyFont="1" applyBorder="1" applyAlignment="1">
      <alignment horizontal="center" vertical="center" wrapText="1" shrinkToFit="1"/>
    </xf>
    <xf numFmtId="0" fontId="6" fillId="0" borderId="40" xfId="0" applyNumberFormat="1" applyFont="1" applyBorder="1" applyAlignment="1">
      <alignment horizontal="center" vertical="center" wrapText="1" shrinkToFit="1"/>
    </xf>
    <xf numFmtId="0" fontId="6" fillId="0" borderId="41" xfId="0" applyNumberFormat="1" applyFont="1" applyBorder="1" applyAlignment="1">
      <alignment horizontal="center" vertical="center" wrapText="1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40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left" vertical="center" wrapText="1" shrinkToFit="1"/>
    </xf>
    <xf numFmtId="0" fontId="6" fillId="0" borderId="28" xfId="0" applyNumberFormat="1" applyFont="1" applyBorder="1" applyAlignment="1">
      <alignment horizontal="center" vertical="center" wrapText="1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6" xfId="0" applyNumberFormat="1" applyFont="1" applyBorder="1" applyAlignment="1">
      <alignment horizontal="center" vertical="center" wrapText="1" shrinkToFit="1"/>
    </xf>
    <xf numFmtId="0" fontId="6" fillId="0" borderId="30" xfId="0" applyNumberFormat="1" applyFont="1" applyBorder="1" applyAlignment="1">
      <alignment horizontal="center" vertical="center" wrapText="1" shrinkToFit="1"/>
    </xf>
    <xf numFmtId="0" fontId="6" fillId="0" borderId="43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NumberFormat="1" applyFont="1" applyBorder="1" applyAlignment="1">
      <alignment horizontal="center" vertical="center" wrapText="1" shrinkToFit="1"/>
    </xf>
    <xf numFmtId="0" fontId="6" fillId="0" borderId="45" xfId="0" applyNumberFormat="1" applyFont="1" applyBorder="1" applyAlignment="1">
      <alignment horizontal="center" vertical="center" wrapText="1" shrinkToFit="1"/>
    </xf>
    <xf numFmtId="0" fontId="6" fillId="0" borderId="46" xfId="0" applyNumberFormat="1" applyFont="1" applyBorder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right"/>
      <protection/>
    </xf>
    <xf numFmtId="0" fontId="7" fillId="0" borderId="27" xfId="0" applyNumberFormat="1" applyFont="1" applyBorder="1" applyAlignment="1">
      <alignment horizontal="center" vertical="center" wrapText="1" shrinkToFit="1"/>
    </xf>
    <xf numFmtId="0" fontId="7" fillId="0" borderId="31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47" xfId="0" applyFont="1" applyBorder="1" applyAlignment="1">
      <alignment horizontal="center" vertical="top"/>
    </xf>
    <xf numFmtId="0" fontId="7" fillId="0" borderId="25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justify" wrapText="1"/>
    </xf>
    <xf numFmtId="0" fontId="6" fillId="0" borderId="0" xfId="0" applyNumberFormat="1" applyFont="1" applyBorder="1" applyAlignment="1">
      <alignment vertical="top" wrapText="1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justify"/>
    </xf>
    <xf numFmtId="0" fontId="6" fillId="0" borderId="0" xfId="0" applyFont="1" applyBorder="1" applyAlignment="1">
      <alignment vertical="justify"/>
    </xf>
    <xf numFmtId="0" fontId="6" fillId="0" borderId="0" xfId="0" applyFont="1" applyAlignment="1">
      <alignment/>
    </xf>
    <xf numFmtId="49" fontId="7" fillId="0" borderId="22" xfId="0" applyNumberFormat="1" applyFont="1" applyBorder="1" applyAlignment="1" applyProtection="1">
      <alignment horizontal="left" vertical="justify"/>
      <protection/>
    </xf>
    <xf numFmtId="49" fontId="7" fillId="0" borderId="22" xfId="0" applyNumberFormat="1" applyFont="1" applyBorder="1" applyAlignment="1" applyProtection="1">
      <alignment horizontal="center" vertical="justify"/>
      <protection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top"/>
      <protection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56" xfId="0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 wrapText="1" shrinkToFit="1"/>
    </xf>
    <xf numFmtId="0" fontId="6" fillId="0" borderId="50" xfId="0" applyNumberFormat="1" applyFont="1" applyBorder="1" applyAlignment="1">
      <alignment horizontal="center" vertical="center" shrinkToFit="1"/>
    </xf>
    <xf numFmtId="0" fontId="6" fillId="0" borderId="51" xfId="0" applyNumberFormat="1" applyFont="1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/>
    </xf>
    <xf numFmtId="0" fontId="6" fillId="0" borderId="48" xfId="0" applyFont="1" applyBorder="1" applyAlignment="1">
      <alignment horizontal="center" vertical="center"/>
    </xf>
    <xf numFmtId="0" fontId="7" fillId="0" borderId="59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7" fillId="0" borderId="38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 shrinkToFit="1"/>
    </xf>
    <xf numFmtId="1" fontId="6" fillId="0" borderId="0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 wrapText="1" shrinkToFit="1"/>
    </xf>
    <xf numFmtId="1" fontId="7" fillId="0" borderId="35" xfId="0" applyNumberFormat="1" applyFont="1" applyBorder="1" applyAlignment="1">
      <alignment horizontal="center" vertical="center" wrapText="1" shrinkToFit="1"/>
    </xf>
    <xf numFmtId="1" fontId="7" fillId="0" borderId="36" xfId="0" applyNumberFormat="1" applyFont="1" applyBorder="1" applyAlignment="1">
      <alignment horizontal="center" vertical="center" wrapText="1" shrinkToFit="1"/>
    </xf>
    <xf numFmtId="1" fontId="7" fillId="0" borderId="33" xfId="0" applyNumberFormat="1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62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wrapText="1" shrinkToFit="1"/>
    </xf>
    <xf numFmtId="0" fontId="6" fillId="0" borderId="64" xfId="0" applyFont="1" applyBorder="1" applyAlignment="1">
      <alignment horizontal="center" vertical="center" wrapText="1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/>
    </xf>
    <xf numFmtId="0" fontId="6" fillId="0" borderId="61" xfId="0" applyFont="1" applyBorder="1" applyAlignment="1">
      <alignment/>
    </xf>
    <xf numFmtId="0" fontId="7" fillId="0" borderId="59" xfId="0" applyFont="1" applyBorder="1" applyAlignment="1">
      <alignment horizontal="center" vertical="center" wrapText="1" shrinkToFit="1"/>
    </xf>
    <xf numFmtId="0" fontId="6" fillId="0" borderId="65" xfId="0" applyFont="1" applyBorder="1" applyAlignment="1">
      <alignment horizontal="center" vertical="center" wrapText="1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7" xfId="0" applyFont="1" applyBorder="1" applyAlignment="1">
      <alignment/>
    </xf>
    <xf numFmtId="0" fontId="7" fillId="0" borderId="38" xfId="0" applyFont="1" applyBorder="1" applyAlignment="1">
      <alignment horizontal="center" vertical="center" wrapText="1" shrinkToFit="1"/>
    </xf>
    <xf numFmtId="0" fontId="6" fillId="0" borderId="57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 shrinkToFit="1"/>
    </xf>
    <xf numFmtId="0" fontId="6" fillId="0" borderId="49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66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 shrinkToFit="1"/>
    </xf>
    <xf numFmtId="0" fontId="7" fillId="0" borderId="68" xfId="0" applyFont="1" applyBorder="1" applyAlignment="1">
      <alignment horizontal="center" vertical="center" wrapText="1" shrinkToFit="1"/>
    </xf>
    <xf numFmtId="0" fontId="3" fillId="0" borderId="61" xfId="0" applyFont="1" applyBorder="1" applyAlignment="1">
      <alignment horizontal="center" vertical="center" wrapText="1" shrinkToFit="1"/>
    </xf>
    <xf numFmtId="0" fontId="6" fillId="0" borderId="69" xfId="0" applyFont="1" applyBorder="1" applyAlignment="1">
      <alignment horizontal="center" vertical="center" wrapText="1" shrinkToFit="1"/>
    </xf>
    <xf numFmtId="0" fontId="6" fillId="0" borderId="68" xfId="0" applyFont="1" applyBorder="1" applyAlignment="1">
      <alignment horizontal="center" vertical="center" wrapText="1" shrinkToFit="1"/>
    </xf>
    <xf numFmtId="0" fontId="6" fillId="0" borderId="70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left" vertical="center" wrapText="1" shrinkToFit="1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 shrinkToFit="1"/>
    </xf>
    <xf numFmtId="0" fontId="8" fillId="0" borderId="72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7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6" fillId="0" borderId="22" xfId="0" applyFont="1" applyBorder="1" applyAlignment="1" applyProtection="1">
      <alignment horizontal="right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left" vertical="justify"/>
    </xf>
    <xf numFmtId="0" fontId="7" fillId="0" borderId="0" xfId="0" applyNumberFormat="1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6" fillId="0" borderId="58" xfId="0" applyNumberFormat="1" applyFont="1" applyBorder="1" applyAlignment="1">
      <alignment horizontal="left" vertical="center" wrapText="1" shrinkToFit="1"/>
    </xf>
    <xf numFmtId="0" fontId="6" fillId="0" borderId="10" xfId="0" applyNumberFormat="1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/>
    </xf>
    <xf numFmtId="0" fontId="7" fillId="0" borderId="75" xfId="0" applyFont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right" vertical="center" wrapText="1" shrinkToFit="1"/>
    </xf>
    <xf numFmtId="0" fontId="7" fillId="0" borderId="72" xfId="0" applyFont="1" applyBorder="1" applyAlignment="1">
      <alignment horizontal="right" vertical="center" wrapText="1" shrinkToFit="1"/>
    </xf>
    <xf numFmtId="0" fontId="7" fillId="0" borderId="3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6" fillId="0" borderId="57" xfId="0" applyFont="1" applyBorder="1" applyAlignment="1">
      <alignment horizontal="left" vertical="center" wrapText="1" shrinkToFit="1"/>
    </xf>
    <xf numFmtId="0" fontId="6" fillId="0" borderId="39" xfId="0" applyFont="1" applyBorder="1" applyAlignment="1">
      <alignment horizontal="left" vertical="center" wrapText="1" shrinkToFit="1"/>
    </xf>
    <xf numFmtId="0" fontId="7" fillId="0" borderId="63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61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77" xfId="0" applyNumberFormat="1" applyFont="1" applyBorder="1" applyAlignment="1">
      <alignment horizontal="center" vertical="center"/>
    </xf>
    <xf numFmtId="0" fontId="7" fillId="0" borderId="75" xfId="0" applyNumberFormat="1" applyFont="1" applyBorder="1" applyAlignment="1">
      <alignment horizontal="center" vertical="center"/>
    </xf>
    <xf numFmtId="0" fontId="7" fillId="0" borderId="78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6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right"/>
      <protection/>
    </xf>
    <xf numFmtId="0" fontId="6" fillId="0" borderId="35" xfId="0" applyFont="1" applyBorder="1" applyAlignment="1">
      <alignment horizontal="center" vertical="center" wrapText="1" shrinkToFit="1"/>
    </xf>
    <xf numFmtId="0" fontId="8" fillId="0" borderId="72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right" vertical="center" shrinkToFit="1"/>
    </xf>
    <xf numFmtId="0" fontId="7" fillId="0" borderId="72" xfId="0" applyFont="1" applyBorder="1" applyAlignment="1">
      <alignment horizontal="right" vertical="center" shrinkToFit="1"/>
    </xf>
    <xf numFmtId="0" fontId="7" fillId="0" borderId="12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left" vertical="top"/>
    </xf>
    <xf numFmtId="0" fontId="7" fillId="0" borderId="5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7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left" vertical="center" wrapText="1" shrinkToFit="1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left" vertical="center" wrapText="1" shrinkToFit="1"/>
    </xf>
    <xf numFmtId="0" fontId="6" fillId="0" borderId="62" xfId="0" applyNumberFormat="1" applyFont="1" applyBorder="1" applyAlignment="1">
      <alignment horizontal="left" vertical="center" wrapText="1" shrinkToFit="1"/>
    </xf>
    <xf numFmtId="0" fontId="6" fillId="0" borderId="21" xfId="0" applyNumberFormat="1" applyFont="1" applyBorder="1" applyAlignment="1">
      <alignment horizontal="left" vertical="center" wrapText="1" shrinkToFit="1"/>
    </xf>
    <xf numFmtId="0" fontId="5" fillId="0" borderId="5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7" xfId="0" applyNumberFormat="1" applyFont="1" applyBorder="1" applyAlignment="1">
      <alignment horizontal="center" vertical="center" wrapText="1"/>
    </xf>
    <xf numFmtId="0" fontId="5" fillId="0" borderId="39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textRotation="90" wrapText="1"/>
    </xf>
    <xf numFmtId="49" fontId="7" fillId="0" borderId="73" xfId="0" applyNumberFormat="1" applyFont="1" applyBorder="1" applyAlignment="1">
      <alignment horizontal="center" vertical="center" textRotation="90" wrapText="1"/>
    </xf>
    <xf numFmtId="49" fontId="7" fillId="0" borderId="15" xfId="0" applyNumberFormat="1" applyFont="1" applyBorder="1" applyAlignment="1">
      <alignment horizontal="center" vertical="center" textRotation="90"/>
    </xf>
    <xf numFmtId="49" fontId="7" fillId="0" borderId="14" xfId="0" applyNumberFormat="1" applyFont="1" applyBorder="1" applyAlignment="1">
      <alignment horizontal="center" vertical="center" textRotation="90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82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textRotation="90" wrapText="1"/>
    </xf>
    <xf numFmtId="0" fontId="7" fillId="0" borderId="65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textRotation="90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44" xfId="0" applyFont="1" applyBorder="1" applyAlignment="1">
      <alignment horizontal="center" vertical="top" wrapText="1"/>
    </xf>
    <xf numFmtId="0" fontId="7" fillId="0" borderId="6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83" xfId="0" applyFont="1" applyBorder="1" applyAlignment="1">
      <alignment horizontal="center" vertical="center" textRotation="90" wrapText="1"/>
    </xf>
    <xf numFmtId="0" fontId="7" fillId="0" borderId="59" xfId="0" applyFont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7" fillId="0" borderId="46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8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7" fillId="0" borderId="7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84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6" fillId="0" borderId="44" xfId="0" applyNumberFormat="1" applyFont="1" applyFill="1" applyBorder="1" applyAlignment="1">
      <alignment horizontal="left" vertical="center" wrapText="1" shrinkToFit="1"/>
    </xf>
    <xf numFmtId="0" fontId="6" fillId="0" borderId="62" xfId="0" applyNumberFormat="1" applyFont="1" applyFill="1" applyBorder="1" applyAlignment="1">
      <alignment horizontal="left" vertical="center" wrapText="1" shrinkToFit="1"/>
    </xf>
    <xf numFmtId="0" fontId="6" fillId="0" borderId="21" xfId="0" applyNumberFormat="1" applyFont="1" applyFill="1" applyBorder="1" applyAlignment="1">
      <alignment horizontal="left" vertical="center" wrapText="1" shrinkToFi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82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82" xfId="0" applyNumberFormat="1" applyFont="1" applyFill="1" applyBorder="1" applyAlignment="1">
      <alignment horizontal="center" vertical="center" textRotation="90" wrapText="1"/>
    </xf>
    <xf numFmtId="0" fontId="7" fillId="0" borderId="73" xfId="0" applyNumberFormat="1" applyFont="1" applyFill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74" xfId="0" applyNumberFormat="1" applyFont="1" applyBorder="1" applyAlignment="1">
      <alignment horizontal="center" vertical="center" textRotation="90" wrapText="1"/>
    </xf>
    <xf numFmtId="0" fontId="7" fillId="0" borderId="60" xfId="0" applyNumberFormat="1" applyFont="1" applyBorder="1" applyAlignment="1">
      <alignment horizontal="center" vertical="center" textRotation="90"/>
    </xf>
    <xf numFmtId="0" fontId="7" fillId="0" borderId="57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 shrinkToFit="1"/>
    </xf>
    <xf numFmtId="0" fontId="6" fillId="0" borderId="62" xfId="0" applyFont="1" applyBorder="1" applyAlignment="1">
      <alignment horizontal="left" vertical="center" wrapText="1" shrinkToFit="1"/>
    </xf>
    <xf numFmtId="0" fontId="6" fillId="0" borderId="57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57" xfId="0" applyFont="1" applyBorder="1" applyAlignment="1">
      <alignment horizontal="left" vertical="center" wrapText="1" shrinkToFit="1"/>
    </xf>
    <xf numFmtId="0" fontId="7" fillId="0" borderId="39" xfId="0" applyFont="1" applyBorder="1" applyAlignment="1">
      <alignment horizontal="left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3" fillId="0" borderId="72" xfId="0" applyFont="1" applyBorder="1" applyAlignment="1">
      <alignment horizontal="center" vertical="center" wrapText="1" shrinkToFit="1"/>
    </xf>
    <xf numFmtId="0" fontId="7" fillId="0" borderId="57" xfId="0" applyFont="1" applyFill="1" applyBorder="1" applyAlignment="1" applyProtection="1">
      <alignment horizontal="right"/>
      <protection/>
    </xf>
    <xf numFmtId="0" fontId="7" fillId="0" borderId="39" xfId="0" applyFont="1" applyFill="1" applyBorder="1" applyAlignment="1" applyProtection="1">
      <alignment horizontal="right"/>
      <protection/>
    </xf>
    <xf numFmtId="0" fontId="7" fillId="0" borderId="75" xfId="0" applyFont="1" applyFill="1" applyBorder="1" applyAlignment="1" applyProtection="1">
      <alignment horizontal="right"/>
      <protection/>
    </xf>
    <xf numFmtId="0" fontId="7" fillId="0" borderId="39" xfId="0" applyFont="1" applyBorder="1" applyAlignment="1">
      <alignment horizontal="right" vertical="center"/>
    </xf>
    <xf numFmtId="0" fontId="7" fillId="0" borderId="72" xfId="0" applyFont="1" applyBorder="1" applyAlignment="1">
      <alignment horizontal="right" vertical="center"/>
    </xf>
    <xf numFmtId="0" fontId="6" fillId="0" borderId="35" xfId="0" applyFont="1" applyBorder="1" applyAlignment="1">
      <alignment horizontal="left" vertical="center" wrapText="1" shrinkToFit="1"/>
    </xf>
    <xf numFmtId="0" fontId="8" fillId="0" borderId="72" xfId="0" applyFont="1" applyBorder="1" applyAlignment="1">
      <alignment horizontal="left" vertical="center" wrapText="1" shrinkToFit="1"/>
    </xf>
    <xf numFmtId="0" fontId="6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61" xfId="0" applyFont="1" applyBorder="1" applyAlignment="1">
      <alignment horizontal="center" vertical="center" wrapText="1" shrinkToFit="1"/>
    </xf>
    <xf numFmtId="0" fontId="6" fillId="0" borderId="6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47" xfId="0" applyFont="1" applyBorder="1" applyAlignment="1">
      <alignment horizontal="center" vertical="center" wrapText="1" shrinkToFit="1"/>
    </xf>
    <xf numFmtId="0" fontId="7" fillId="0" borderId="44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8" fillId="0" borderId="42" xfId="0" applyFont="1" applyBorder="1" applyAlignment="1">
      <alignment vertical="center" wrapText="1" shrinkToFit="1"/>
    </xf>
    <xf numFmtId="0" fontId="6" fillId="0" borderId="57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 shrinkToFit="1"/>
    </xf>
    <xf numFmtId="0" fontId="7" fillId="0" borderId="72" xfId="0" applyFont="1" applyBorder="1" applyAlignment="1">
      <alignment horizontal="center" vertical="center" wrapText="1" shrinkToFit="1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6" fillId="0" borderId="81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1485900</xdr:colOff>
      <xdr:row>0</xdr:row>
      <xdr:rowOff>28575</xdr:rowOff>
    </xdr:from>
    <xdr:to>
      <xdr:col>20</xdr:col>
      <xdr:colOff>1295400</xdr:colOff>
      <xdr:row>3</xdr:row>
      <xdr:rowOff>95250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28575"/>
          <a:ext cx="301942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80"/>
  <sheetViews>
    <sheetView tabSelected="1" zoomScale="27" zoomScaleNormal="27" zoomScaleSheetLayoutView="25" zoomScalePageLayoutView="0" workbookViewId="0" topLeftCell="A1">
      <selection activeCell="A73" sqref="A73"/>
    </sheetView>
  </sheetViews>
  <sheetFormatPr defaultColWidth="10.125" defaultRowHeight="12.75"/>
  <cols>
    <col min="1" max="1" width="18.625" style="2" customWidth="1"/>
    <col min="2" max="2" width="12.50390625" style="2" customWidth="1"/>
    <col min="3" max="19" width="6.375" style="2" hidden="1" customWidth="1"/>
    <col min="20" max="20" width="42.125" style="2" customWidth="1"/>
    <col min="21" max="21" width="127.625" style="9" customWidth="1"/>
    <col min="22" max="22" width="23.00390625" style="10" customWidth="1"/>
    <col min="23" max="23" width="12.625" style="123" customWidth="1"/>
    <col min="24" max="24" width="25.625" style="21" customWidth="1"/>
    <col min="25" max="26" width="12.625" style="21" customWidth="1"/>
    <col min="27" max="27" width="42.625" style="21" customWidth="1"/>
    <col min="28" max="28" width="24.00390625" style="21" customWidth="1"/>
    <col min="29" max="29" width="28.625" style="21" customWidth="1"/>
    <col min="30" max="30" width="9.50390625" style="23" hidden="1" customWidth="1"/>
    <col min="31" max="31" width="23.50390625" style="23" customWidth="1"/>
    <col min="32" max="32" width="21.375" style="23" customWidth="1"/>
    <col min="33" max="33" width="17.375" style="23" customWidth="1"/>
    <col min="34" max="34" width="19.375" style="23" customWidth="1"/>
    <col min="35" max="35" width="14.50390625" style="23" customWidth="1"/>
    <col min="36" max="36" width="15.50390625" style="23" customWidth="1"/>
    <col min="37" max="37" width="17.00390625" style="23" customWidth="1"/>
    <col min="38" max="38" width="17.50390625" style="23" customWidth="1"/>
    <col min="39" max="39" width="16.50390625" style="23" customWidth="1"/>
    <col min="40" max="40" width="15.625" style="23" customWidth="1"/>
    <col min="41" max="41" width="18.00390625" style="23" customWidth="1"/>
    <col min="42" max="42" width="10.625" style="2" customWidth="1"/>
    <col min="43" max="43" width="11.75390625" style="2" customWidth="1"/>
    <col min="44" max="44" width="16.00390625" style="2" customWidth="1"/>
    <col min="45" max="49" width="10.625" style="2" customWidth="1"/>
    <col min="50" max="50" width="14.00390625" style="2" customWidth="1"/>
    <col min="51" max="51" width="16.50390625" style="2" customWidth="1"/>
    <col min="52" max="52" width="13.50390625" style="2" customWidth="1"/>
    <col min="53" max="53" width="13.00390625" style="2" customWidth="1"/>
    <col min="54" max="54" width="21.125" style="2" customWidth="1"/>
    <col min="55" max="55" width="15.375" style="2" customWidth="1"/>
    <col min="56" max="56" width="14.00390625" style="2" customWidth="1"/>
    <col min="57" max="57" width="16.625" style="2" customWidth="1"/>
    <col min="58" max="58" width="8.375" style="2" customWidth="1"/>
    <col min="59" max="59" width="10.125" style="2" customWidth="1"/>
    <col min="60" max="60" width="1.12109375" style="2" customWidth="1"/>
    <col min="61" max="16384" width="10.125" style="2" customWidth="1"/>
  </cols>
  <sheetData>
    <row r="1" spans="2:53" ht="100.5" customHeight="1">
      <c r="B1" s="373" t="s">
        <v>46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</row>
    <row r="2" spans="2:53" ht="55.5" customHeight="1"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</row>
    <row r="3" spans="2:53" ht="68.25" customHeight="1">
      <c r="B3" s="375" t="s">
        <v>0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  <c r="AB3" s="375"/>
      <c r="AC3" s="375"/>
      <c r="AD3" s="375"/>
      <c r="AE3" s="375"/>
      <c r="AF3" s="375"/>
      <c r="AG3" s="375"/>
      <c r="AH3" s="375"/>
      <c r="AI3" s="375"/>
      <c r="AJ3" s="375"/>
      <c r="AK3" s="375"/>
      <c r="AL3" s="375"/>
      <c r="AM3" s="375"/>
      <c r="AN3" s="375"/>
      <c r="AO3" s="375"/>
      <c r="AP3" s="375"/>
      <c r="AQ3" s="375"/>
      <c r="AR3" s="375"/>
      <c r="AS3" s="375"/>
      <c r="AT3" s="375"/>
      <c r="AU3" s="375"/>
      <c r="AV3" s="375"/>
      <c r="AW3" s="375"/>
      <c r="AX3" s="375"/>
      <c r="AY3" s="375"/>
      <c r="AZ3" s="375"/>
      <c r="BA3" s="375"/>
    </row>
    <row r="4" spans="2:53" ht="48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76" t="s">
        <v>40</v>
      </c>
      <c r="U4" s="376"/>
      <c r="V4" s="139"/>
      <c r="W4" s="139"/>
      <c r="X4" s="377" t="s">
        <v>90</v>
      </c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</row>
    <row r="5" spans="2:57" ht="90" customHeight="1">
      <c r="B5" s="392" t="s">
        <v>58</v>
      </c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4"/>
      <c r="X5" s="393" t="s">
        <v>60</v>
      </c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5"/>
      <c r="AS5" s="6"/>
      <c r="AT5" s="6"/>
      <c r="AU5" s="387" t="s">
        <v>1</v>
      </c>
      <c r="AV5" s="387"/>
      <c r="AW5" s="387"/>
      <c r="AX5" s="387"/>
      <c r="AY5" s="387"/>
      <c r="AZ5" s="315" t="s">
        <v>64</v>
      </c>
      <c r="BA5" s="315"/>
      <c r="BB5" s="315"/>
      <c r="BC5" s="315"/>
      <c r="BD5" s="315"/>
      <c r="BE5" s="163"/>
    </row>
    <row r="6" spans="23:57" ht="107.25" customHeight="1">
      <c r="W6" s="398" t="s">
        <v>44</v>
      </c>
      <c r="X6" s="398"/>
      <c r="Y6" s="398"/>
      <c r="Z6" s="398"/>
      <c r="AA6" s="398"/>
      <c r="AB6" s="398"/>
      <c r="AC6" s="11" t="s">
        <v>2</v>
      </c>
      <c r="AD6" s="399" t="s">
        <v>61</v>
      </c>
      <c r="AE6" s="399"/>
      <c r="AF6" s="399"/>
      <c r="AG6" s="399"/>
      <c r="AH6" s="399"/>
      <c r="AI6" s="399"/>
      <c r="AJ6" s="399"/>
      <c r="AK6" s="399"/>
      <c r="AL6" s="399"/>
      <c r="AM6" s="399"/>
      <c r="AN6" s="399"/>
      <c r="AO6" s="399"/>
      <c r="AP6" s="399"/>
      <c r="AQ6" s="399"/>
      <c r="AR6" s="399"/>
      <c r="AS6" s="399"/>
      <c r="AT6" s="12"/>
      <c r="AU6" s="160" t="s">
        <v>3</v>
      </c>
      <c r="AV6" s="164"/>
      <c r="AW6" s="164"/>
      <c r="AX6" s="164"/>
      <c r="AY6" s="162"/>
      <c r="AZ6" s="315" t="s">
        <v>55</v>
      </c>
      <c r="BA6" s="315"/>
      <c r="BB6" s="315"/>
      <c r="BC6" s="315"/>
      <c r="BD6" s="165"/>
      <c r="BE6" s="163"/>
    </row>
    <row r="7" spans="1:57" ht="86.25" customHeight="1">
      <c r="A7" s="397" t="s">
        <v>59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284" t="s">
        <v>63</v>
      </c>
      <c r="X7" s="284"/>
      <c r="Y7" s="284"/>
      <c r="Z7" s="284"/>
      <c r="AA7" s="284"/>
      <c r="AB7" s="284"/>
      <c r="AC7" s="11" t="s">
        <v>2</v>
      </c>
      <c r="AD7" s="13"/>
      <c r="AE7" s="278" t="s">
        <v>78</v>
      </c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12"/>
      <c r="AU7" s="161" t="s">
        <v>4</v>
      </c>
      <c r="AV7" s="162"/>
      <c r="AW7" s="162"/>
      <c r="AX7" s="162"/>
      <c r="AY7" s="162"/>
      <c r="AZ7" s="315" t="s">
        <v>42</v>
      </c>
      <c r="BA7" s="315"/>
      <c r="BB7" s="315"/>
      <c r="BC7" s="315"/>
      <c r="BD7" s="315"/>
      <c r="BE7" s="315"/>
    </row>
    <row r="8" spans="20:57" ht="111.75" customHeight="1">
      <c r="T8" s="378" t="s">
        <v>82</v>
      </c>
      <c r="U8" s="378"/>
      <c r="V8" s="378"/>
      <c r="W8" s="279" t="s">
        <v>43</v>
      </c>
      <c r="X8" s="279"/>
      <c r="Y8" s="279"/>
      <c r="Z8" s="279"/>
      <c r="AA8" s="279"/>
      <c r="AB8" s="279"/>
      <c r="AC8" s="11" t="s">
        <v>2</v>
      </c>
      <c r="AD8" s="379" t="s">
        <v>47</v>
      </c>
      <c r="AE8" s="379"/>
      <c r="AF8" s="379"/>
      <c r="AG8" s="379"/>
      <c r="AH8" s="379"/>
      <c r="AI8" s="379"/>
      <c r="AJ8" s="379"/>
      <c r="AK8" s="379"/>
      <c r="AL8" s="379"/>
      <c r="AM8" s="379"/>
      <c r="AN8" s="379"/>
      <c r="AO8" s="379"/>
      <c r="AP8" s="379"/>
      <c r="AQ8" s="379"/>
      <c r="AR8" s="379"/>
      <c r="AS8" s="379"/>
      <c r="AT8" s="12"/>
      <c r="AU8" s="161" t="s">
        <v>5</v>
      </c>
      <c r="AV8" s="161"/>
      <c r="AW8" s="161"/>
      <c r="AX8" s="161"/>
      <c r="AY8" s="161"/>
      <c r="AZ8" s="314" t="s">
        <v>68</v>
      </c>
      <c r="BA8" s="314"/>
      <c r="BB8" s="314"/>
      <c r="BC8" s="314"/>
      <c r="BD8" s="314"/>
      <c r="BE8" s="314"/>
    </row>
    <row r="9" spans="22:56" ht="55.5" customHeight="1">
      <c r="V9" s="9"/>
      <c r="W9" s="386" t="s">
        <v>6</v>
      </c>
      <c r="X9" s="386"/>
      <c r="Y9" s="386"/>
      <c r="Z9" s="386"/>
      <c r="AA9" s="386"/>
      <c r="AB9" s="386"/>
      <c r="AC9" s="11" t="s">
        <v>2</v>
      </c>
      <c r="AD9" s="16"/>
      <c r="AE9" s="280" t="s">
        <v>62</v>
      </c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17"/>
      <c r="AS9" s="18"/>
      <c r="AT9" s="12"/>
      <c r="AU9" s="15"/>
      <c r="AV9" s="15"/>
      <c r="AW9" s="15"/>
      <c r="AX9" s="15"/>
      <c r="AY9" s="15"/>
      <c r="AZ9" s="15"/>
      <c r="BA9" s="15"/>
      <c r="BB9" s="19"/>
      <c r="BC9" s="19"/>
      <c r="BD9" s="19"/>
    </row>
    <row r="10" spans="22:41" ht="42.75" customHeight="1" thickBot="1">
      <c r="V10" s="9"/>
      <c r="W10" s="20"/>
      <c r="AA10" s="22"/>
      <c r="AB10" s="23"/>
      <c r="AC10" s="23"/>
      <c r="AK10" s="2"/>
      <c r="AL10" s="2"/>
      <c r="AM10" s="2"/>
      <c r="AN10" s="2"/>
      <c r="AO10" s="2"/>
    </row>
    <row r="11" spans="1:58" s="19" customFormat="1" ht="143.25" customHeight="1" thickBot="1">
      <c r="A11" s="24"/>
      <c r="B11" s="394" t="s">
        <v>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410" t="s">
        <v>57</v>
      </c>
      <c r="U11" s="411"/>
      <c r="V11" s="412"/>
      <c r="W11" s="380" t="s">
        <v>8</v>
      </c>
      <c r="X11" s="416"/>
      <c r="Y11" s="416"/>
      <c r="Z11" s="416"/>
      <c r="AA11" s="416"/>
      <c r="AB11" s="416"/>
      <c r="AC11" s="416"/>
      <c r="AD11" s="381"/>
      <c r="AE11" s="380" t="s">
        <v>9</v>
      </c>
      <c r="AF11" s="381"/>
      <c r="AG11" s="302" t="s">
        <v>10</v>
      </c>
      <c r="AH11" s="303"/>
      <c r="AI11" s="303"/>
      <c r="AJ11" s="303"/>
      <c r="AK11" s="303"/>
      <c r="AL11" s="303"/>
      <c r="AM11" s="303"/>
      <c r="AN11" s="303"/>
      <c r="AO11" s="354" t="s">
        <v>11</v>
      </c>
      <c r="AP11" s="356" t="s">
        <v>12</v>
      </c>
      <c r="AQ11" s="356"/>
      <c r="AR11" s="356"/>
      <c r="AS11" s="356"/>
      <c r="AT11" s="356"/>
      <c r="AU11" s="356"/>
      <c r="AV11" s="356"/>
      <c r="AW11" s="356"/>
      <c r="AX11" s="421" t="s">
        <v>48</v>
      </c>
      <c r="AY11" s="289"/>
      <c r="AZ11" s="289"/>
      <c r="BA11" s="289"/>
      <c r="BB11" s="289"/>
      <c r="BC11" s="289"/>
      <c r="BD11" s="289"/>
      <c r="BE11" s="290"/>
      <c r="BF11" s="26"/>
    </row>
    <row r="12" spans="1:58" s="19" customFormat="1" ht="53.25" customHeight="1">
      <c r="A12" s="24"/>
      <c r="B12" s="395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413"/>
      <c r="U12" s="414"/>
      <c r="V12" s="415"/>
      <c r="W12" s="382"/>
      <c r="X12" s="417"/>
      <c r="Y12" s="417"/>
      <c r="Z12" s="417"/>
      <c r="AA12" s="417"/>
      <c r="AB12" s="417"/>
      <c r="AC12" s="417"/>
      <c r="AD12" s="383"/>
      <c r="AE12" s="382"/>
      <c r="AF12" s="383"/>
      <c r="AG12" s="305"/>
      <c r="AH12" s="306"/>
      <c r="AI12" s="306"/>
      <c r="AJ12" s="306"/>
      <c r="AK12" s="306"/>
      <c r="AL12" s="306"/>
      <c r="AM12" s="306"/>
      <c r="AN12" s="306"/>
      <c r="AO12" s="355"/>
      <c r="AP12" s="357"/>
      <c r="AQ12" s="357"/>
      <c r="AR12" s="357"/>
      <c r="AS12" s="357"/>
      <c r="AT12" s="357"/>
      <c r="AU12" s="357"/>
      <c r="AV12" s="357"/>
      <c r="AW12" s="357"/>
      <c r="AX12" s="422" t="s">
        <v>69</v>
      </c>
      <c r="AY12" s="423"/>
      <c r="AZ12" s="423"/>
      <c r="BA12" s="423"/>
      <c r="BB12" s="423"/>
      <c r="BC12" s="423"/>
      <c r="BD12" s="423"/>
      <c r="BE12" s="424"/>
      <c r="BF12" s="29"/>
    </row>
    <row r="13" spans="1:58" s="19" customFormat="1" ht="45" customHeight="1">
      <c r="A13" s="24"/>
      <c r="B13" s="39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413"/>
      <c r="U13" s="414"/>
      <c r="V13" s="415"/>
      <c r="W13" s="382"/>
      <c r="X13" s="417"/>
      <c r="Y13" s="417"/>
      <c r="Z13" s="417"/>
      <c r="AA13" s="417"/>
      <c r="AB13" s="417"/>
      <c r="AC13" s="417"/>
      <c r="AD13" s="383"/>
      <c r="AE13" s="384"/>
      <c r="AF13" s="385"/>
      <c r="AG13" s="388"/>
      <c r="AH13" s="389"/>
      <c r="AI13" s="389"/>
      <c r="AJ13" s="389"/>
      <c r="AK13" s="389"/>
      <c r="AL13" s="389"/>
      <c r="AM13" s="389"/>
      <c r="AN13" s="389"/>
      <c r="AO13" s="355"/>
      <c r="AP13" s="358"/>
      <c r="AQ13" s="358"/>
      <c r="AR13" s="358"/>
      <c r="AS13" s="358"/>
      <c r="AT13" s="358"/>
      <c r="AU13" s="358"/>
      <c r="AV13" s="358"/>
      <c r="AW13" s="358"/>
      <c r="AX13" s="297" t="s">
        <v>89</v>
      </c>
      <c r="AY13" s="298"/>
      <c r="AZ13" s="298"/>
      <c r="BA13" s="298"/>
      <c r="BB13" s="298"/>
      <c r="BC13" s="298"/>
      <c r="BD13" s="298"/>
      <c r="BE13" s="299"/>
      <c r="BF13" s="30"/>
    </row>
    <row r="14" spans="1:57" s="19" customFormat="1" ht="57" customHeight="1" thickBot="1">
      <c r="A14" s="24"/>
      <c r="B14" s="395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413"/>
      <c r="U14" s="414"/>
      <c r="V14" s="415"/>
      <c r="W14" s="382"/>
      <c r="X14" s="417"/>
      <c r="Y14" s="417"/>
      <c r="Z14" s="417"/>
      <c r="AA14" s="417"/>
      <c r="AB14" s="417"/>
      <c r="AC14" s="417"/>
      <c r="AD14" s="383"/>
      <c r="AE14" s="390" t="s">
        <v>13</v>
      </c>
      <c r="AF14" s="418" t="s">
        <v>14</v>
      </c>
      <c r="AG14" s="390" t="s">
        <v>15</v>
      </c>
      <c r="AH14" s="403" t="s">
        <v>16</v>
      </c>
      <c r="AI14" s="404"/>
      <c r="AJ14" s="404"/>
      <c r="AK14" s="404"/>
      <c r="AL14" s="404"/>
      <c r="AM14" s="404"/>
      <c r="AN14" s="405"/>
      <c r="AO14" s="355"/>
      <c r="AP14" s="363" t="s">
        <v>17</v>
      </c>
      <c r="AQ14" s="359" t="s">
        <v>18</v>
      </c>
      <c r="AR14" s="359" t="s">
        <v>19</v>
      </c>
      <c r="AS14" s="348" t="s">
        <v>20</v>
      </c>
      <c r="AT14" s="348" t="s">
        <v>21</v>
      </c>
      <c r="AU14" s="359" t="s">
        <v>22</v>
      </c>
      <c r="AV14" s="359" t="s">
        <v>23</v>
      </c>
      <c r="AW14" s="346" t="s">
        <v>24</v>
      </c>
      <c r="AX14" s="408" t="s">
        <v>70</v>
      </c>
      <c r="AY14" s="409"/>
      <c r="AZ14" s="409"/>
      <c r="BA14" s="409"/>
      <c r="BB14" s="408" t="s">
        <v>71</v>
      </c>
      <c r="BC14" s="409"/>
      <c r="BD14" s="409"/>
      <c r="BE14" s="425"/>
    </row>
    <row r="15" spans="1:63" s="32" customFormat="1" ht="52.5" customHeight="1">
      <c r="A15" s="31"/>
      <c r="B15" s="395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413"/>
      <c r="U15" s="414"/>
      <c r="V15" s="415"/>
      <c r="W15" s="382"/>
      <c r="X15" s="417"/>
      <c r="Y15" s="417"/>
      <c r="Z15" s="417"/>
      <c r="AA15" s="417"/>
      <c r="AB15" s="417"/>
      <c r="AC15" s="417"/>
      <c r="AD15" s="383"/>
      <c r="AE15" s="391"/>
      <c r="AF15" s="419"/>
      <c r="AG15" s="420"/>
      <c r="AH15" s="350" t="s">
        <v>50</v>
      </c>
      <c r="AI15" s="351"/>
      <c r="AJ15" s="350" t="s">
        <v>53</v>
      </c>
      <c r="AK15" s="361"/>
      <c r="AL15" s="351" t="s">
        <v>54</v>
      </c>
      <c r="AM15" s="361"/>
      <c r="AN15" s="406" t="s">
        <v>45</v>
      </c>
      <c r="AO15" s="355"/>
      <c r="AP15" s="364"/>
      <c r="AQ15" s="360"/>
      <c r="AR15" s="360"/>
      <c r="AS15" s="349"/>
      <c r="AT15" s="349"/>
      <c r="AU15" s="360"/>
      <c r="AV15" s="360"/>
      <c r="AW15" s="347"/>
      <c r="AX15" s="365" t="s">
        <v>41</v>
      </c>
      <c r="AY15" s="366"/>
      <c r="AZ15" s="366"/>
      <c r="BA15" s="366"/>
      <c r="BB15" s="365" t="s">
        <v>41</v>
      </c>
      <c r="BC15" s="366"/>
      <c r="BD15" s="366"/>
      <c r="BE15" s="367"/>
      <c r="BK15" s="276"/>
    </row>
    <row r="16" spans="1:63" s="32" customFormat="1" ht="90" customHeight="1">
      <c r="A16" s="31"/>
      <c r="B16" s="395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413"/>
      <c r="U16" s="414"/>
      <c r="V16" s="415"/>
      <c r="W16" s="382"/>
      <c r="X16" s="417"/>
      <c r="Y16" s="417"/>
      <c r="Z16" s="417"/>
      <c r="AA16" s="417"/>
      <c r="AB16" s="417"/>
      <c r="AC16" s="417"/>
      <c r="AD16" s="383"/>
      <c r="AE16" s="391"/>
      <c r="AF16" s="419"/>
      <c r="AG16" s="420"/>
      <c r="AH16" s="352"/>
      <c r="AI16" s="353"/>
      <c r="AJ16" s="352"/>
      <c r="AK16" s="362"/>
      <c r="AL16" s="353"/>
      <c r="AM16" s="362"/>
      <c r="AN16" s="276"/>
      <c r="AO16" s="355"/>
      <c r="AP16" s="364"/>
      <c r="AQ16" s="360"/>
      <c r="AR16" s="360"/>
      <c r="AS16" s="349"/>
      <c r="AT16" s="349"/>
      <c r="AU16" s="360"/>
      <c r="AV16" s="360"/>
      <c r="AW16" s="347"/>
      <c r="AX16" s="368" t="s">
        <v>15</v>
      </c>
      <c r="AY16" s="370" t="s">
        <v>26</v>
      </c>
      <c r="AZ16" s="371"/>
      <c r="BA16" s="371"/>
      <c r="BB16" s="368" t="s">
        <v>15</v>
      </c>
      <c r="BC16" s="371" t="s">
        <v>26</v>
      </c>
      <c r="BD16" s="371"/>
      <c r="BE16" s="372"/>
      <c r="BK16" s="276"/>
    </row>
    <row r="17" spans="1:63" s="32" customFormat="1" ht="297.75" customHeight="1" thickBot="1">
      <c r="A17" s="31"/>
      <c r="B17" s="396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413"/>
      <c r="U17" s="414"/>
      <c r="V17" s="415"/>
      <c r="W17" s="382"/>
      <c r="X17" s="417"/>
      <c r="Y17" s="417"/>
      <c r="Z17" s="417"/>
      <c r="AA17" s="417"/>
      <c r="AB17" s="417"/>
      <c r="AC17" s="417"/>
      <c r="AD17" s="383"/>
      <c r="AE17" s="391"/>
      <c r="AF17" s="419"/>
      <c r="AG17" s="391"/>
      <c r="AH17" s="35" t="s">
        <v>51</v>
      </c>
      <c r="AI17" s="35" t="s">
        <v>52</v>
      </c>
      <c r="AJ17" s="35" t="s">
        <v>51</v>
      </c>
      <c r="AK17" s="35" t="s">
        <v>52</v>
      </c>
      <c r="AL17" s="35" t="s">
        <v>51</v>
      </c>
      <c r="AM17" s="35" t="s">
        <v>52</v>
      </c>
      <c r="AN17" s="407"/>
      <c r="AO17" s="355"/>
      <c r="AP17" s="364"/>
      <c r="AQ17" s="360"/>
      <c r="AR17" s="360"/>
      <c r="AS17" s="349"/>
      <c r="AT17" s="349"/>
      <c r="AU17" s="360"/>
      <c r="AV17" s="360"/>
      <c r="AW17" s="347"/>
      <c r="AX17" s="369"/>
      <c r="AY17" s="36" t="s">
        <v>25</v>
      </c>
      <c r="AZ17" s="36" t="s">
        <v>27</v>
      </c>
      <c r="BA17" s="37" t="s">
        <v>49</v>
      </c>
      <c r="BB17" s="369"/>
      <c r="BC17" s="36" t="s">
        <v>25</v>
      </c>
      <c r="BD17" s="36" t="s">
        <v>27</v>
      </c>
      <c r="BE17" s="38" t="s">
        <v>28</v>
      </c>
      <c r="BK17" s="276"/>
    </row>
    <row r="18" spans="1:57" s="32" customFormat="1" ht="76.5" customHeight="1" thickBot="1" thickTop="1">
      <c r="A18" s="31"/>
      <c r="B18" s="39">
        <v>1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341">
        <v>2</v>
      </c>
      <c r="U18" s="342"/>
      <c r="V18" s="343"/>
      <c r="W18" s="344">
        <v>3</v>
      </c>
      <c r="X18" s="345"/>
      <c r="Y18" s="345"/>
      <c r="Z18" s="345"/>
      <c r="AA18" s="345"/>
      <c r="AB18" s="345"/>
      <c r="AC18" s="345"/>
      <c r="AD18" s="345"/>
      <c r="AE18" s="141">
        <v>4</v>
      </c>
      <c r="AF18" s="142">
        <v>5</v>
      </c>
      <c r="AG18" s="143">
        <v>6</v>
      </c>
      <c r="AH18" s="141">
        <v>7</v>
      </c>
      <c r="AI18" s="142">
        <v>8</v>
      </c>
      <c r="AJ18" s="143">
        <v>9</v>
      </c>
      <c r="AK18" s="141">
        <v>10</v>
      </c>
      <c r="AL18" s="142">
        <v>11</v>
      </c>
      <c r="AM18" s="143">
        <v>12</v>
      </c>
      <c r="AN18" s="141">
        <v>13</v>
      </c>
      <c r="AO18" s="142">
        <v>14</v>
      </c>
      <c r="AP18" s="143">
        <v>15</v>
      </c>
      <c r="AQ18" s="141">
        <v>16</v>
      </c>
      <c r="AR18" s="142">
        <v>17</v>
      </c>
      <c r="AS18" s="143">
        <v>18</v>
      </c>
      <c r="AT18" s="141">
        <v>19</v>
      </c>
      <c r="AU18" s="142">
        <v>20</v>
      </c>
      <c r="AV18" s="143">
        <v>21</v>
      </c>
      <c r="AW18" s="141">
        <v>22</v>
      </c>
      <c r="AX18" s="142">
        <v>23</v>
      </c>
      <c r="AY18" s="143">
        <v>24</v>
      </c>
      <c r="AZ18" s="141">
        <v>25</v>
      </c>
      <c r="BA18" s="142">
        <v>26</v>
      </c>
      <c r="BB18" s="143">
        <v>27</v>
      </c>
      <c r="BC18" s="141">
        <v>28</v>
      </c>
      <c r="BD18" s="142">
        <v>29</v>
      </c>
      <c r="BE18" s="144">
        <v>30</v>
      </c>
    </row>
    <row r="19" spans="1:109" s="41" customFormat="1" ht="84.75" customHeight="1" thickBot="1">
      <c r="A19" s="31"/>
      <c r="B19" s="289" t="s">
        <v>80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90"/>
      <c r="BF19" s="32"/>
      <c r="BG19" s="32"/>
      <c r="BH19" s="32"/>
      <c r="BI19" s="276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40"/>
    </row>
    <row r="20" spans="1:61" s="32" customFormat="1" ht="72.75" customHeight="1" thickBot="1">
      <c r="A20" s="31"/>
      <c r="B20" s="289" t="s">
        <v>79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90"/>
      <c r="BI20" s="276"/>
    </row>
    <row r="21" spans="1:61" ht="115.5" customHeight="1" thickBot="1">
      <c r="A21" s="92"/>
      <c r="B21" s="42">
        <v>1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311" t="s">
        <v>91</v>
      </c>
      <c r="U21" s="312"/>
      <c r="V21" s="313"/>
      <c r="W21" s="400" t="s">
        <v>126</v>
      </c>
      <c r="X21" s="401"/>
      <c r="Y21" s="401"/>
      <c r="Z21" s="401"/>
      <c r="AA21" s="401"/>
      <c r="AB21" s="401"/>
      <c r="AC21" s="401"/>
      <c r="AD21" s="402"/>
      <c r="AE21" s="93">
        <v>2</v>
      </c>
      <c r="AF21" s="75">
        <f>AE21*30</f>
        <v>60</v>
      </c>
      <c r="AG21" s="76">
        <v>36</v>
      </c>
      <c r="AH21" s="76">
        <v>18</v>
      </c>
      <c r="AI21" s="76"/>
      <c r="AJ21" s="76">
        <v>18</v>
      </c>
      <c r="AK21" s="76"/>
      <c r="AL21" s="77"/>
      <c r="AM21" s="77"/>
      <c r="AN21" s="77"/>
      <c r="AO21" s="78">
        <f>AF21-AG21</f>
        <v>24</v>
      </c>
      <c r="AP21" s="79"/>
      <c r="AQ21" s="80">
        <v>5</v>
      </c>
      <c r="AR21" s="80">
        <v>5</v>
      </c>
      <c r="AS21" s="81"/>
      <c r="AT21" s="46"/>
      <c r="AU21" s="44"/>
      <c r="AV21" s="44"/>
      <c r="AW21" s="45"/>
      <c r="AX21" s="46">
        <v>2</v>
      </c>
      <c r="AY21" s="44">
        <v>1</v>
      </c>
      <c r="AZ21" s="44">
        <v>1</v>
      </c>
      <c r="BA21" s="44"/>
      <c r="BB21" s="47"/>
      <c r="BC21" s="48"/>
      <c r="BD21" s="48"/>
      <c r="BE21" s="49"/>
      <c r="BI21" s="276"/>
    </row>
    <row r="22" spans="1:61" ht="141" customHeight="1" thickBot="1">
      <c r="A22" s="92"/>
      <c r="B22" s="50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311" t="s">
        <v>92</v>
      </c>
      <c r="U22" s="312"/>
      <c r="V22" s="313"/>
      <c r="W22" s="287" t="s">
        <v>72</v>
      </c>
      <c r="X22" s="288"/>
      <c r="Y22" s="288"/>
      <c r="Z22" s="288"/>
      <c r="AA22" s="288"/>
      <c r="AB22" s="288"/>
      <c r="AC22" s="288"/>
      <c r="AD22" s="83"/>
      <c r="AE22" s="172">
        <v>3</v>
      </c>
      <c r="AF22" s="187">
        <f>AE22*30</f>
        <v>90</v>
      </c>
      <c r="AG22" s="187">
        <f>AH22+AJ22+AL22</f>
        <v>72</v>
      </c>
      <c r="AH22" s="187"/>
      <c r="AI22" s="187"/>
      <c r="AJ22" s="187">
        <v>72</v>
      </c>
      <c r="AK22" s="187"/>
      <c r="AL22" s="187"/>
      <c r="AM22" s="187"/>
      <c r="AN22" s="188"/>
      <c r="AO22" s="189">
        <f>AF22-AG22</f>
        <v>18</v>
      </c>
      <c r="AP22" s="190"/>
      <c r="AQ22" s="191">
        <v>6</v>
      </c>
      <c r="AR22" s="191">
        <v>5</v>
      </c>
      <c r="AS22" s="192"/>
      <c r="AT22" s="190"/>
      <c r="AU22" s="191"/>
      <c r="AV22" s="191"/>
      <c r="AW22" s="192"/>
      <c r="AX22" s="190">
        <f>SUM(AY22:BA22)</f>
        <v>2</v>
      </c>
      <c r="AY22" s="191"/>
      <c r="AZ22" s="191">
        <v>2</v>
      </c>
      <c r="BA22" s="192"/>
      <c r="BB22" s="47">
        <f>SUM(BC22:BE22)</f>
        <v>2</v>
      </c>
      <c r="BC22" s="48"/>
      <c r="BD22" s="48">
        <v>2</v>
      </c>
      <c r="BE22" s="154"/>
      <c r="BI22" s="33"/>
    </row>
    <row r="23" spans="1:57" ht="108.75" customHeight="1" thickBot="1">
      <c r="A23" s="92"/>
      <c r="B23" s="292" t="s">
        <v>73</v>
      </c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4"/>
      <c r="AE23" s="65">
        <f>SUM(AE21:AE22)</f>
        <v>5</v>
      </c>
      <c r="AF23" s="66">
        <f>SUM(AF21:AF22)</f>
        <v>150</v>
      </c>
      <c r="AG23" s="66">
        <f>SUM(AG21:AG22)</f>
        <v>108</v>
      </c>
      <c r="AH23" s="66">
        <f>SUM(AH21:AH22)</f>
        <v>18</v>
      </c>
      <c r="AI23" s="66"/>
      <c r="AJ23" s="66">
        <f>SUM(AJ21:AJ22)</f>
        <v>90</v>
      </c>
      <c r="AK23" s="66"/>
      <c r="AL23" s="67"/>
      <c r="AM23" s="67"/>
      <c r="AN23" s="67"/>
      <c r="AO23" s="68">
        <f>SUM(AO21:AO22)</f>
        <v>42</v>
      </c>
      <c r="AP23" s="69"/>
      <c r="AQ23" s="70">
        <v>2</v>
      </c>
      <c r="AR23" s="70">
        <v>2</v>
      </c>
      <c r="AS23" s="71"/>
      <c r="AT23" s="69"/>
      <c r="AU23" s="70"/>
      <c r="AV23" s="70"/>
      <c r="AW23" s="72"/>
      <c r="AX23" s="73">
        <f>SUM(AX21:AX22)</f>
        <v>4</v>
      </c>
      <c r="AY23" s="70">
        <f>SUM(AY21:AY22)</f>
        <v>1</v>
      </c>
      <c r="AZ23" s="70">
        <f>SUM(AZ21:AZ22)</f>
        <v>3</v>
      </c>
      <c r="BA23" s="71"/>
      <c r="BB23" s="73">
        <f>SUM(BB21:BB22)</f>
        <v>2</v>
      </c>
      <c r="BC23" s="70"/>
      <c r="BD23" s="70">
        <f>SUM(BD21:BD22)</f>
        <v>2</v>
      </c>
      <c r="BE23" s="71"/>
    </row>
    <row r="24" spans="1:61" s="32" customFormat="1" ht="114" customHeight="1" thickBot="1">
      <c r="A24" s="31"/>
      <c r="B24" s="289" t="s">
        <v>81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90"/>
      <c r="BI24" s="2"/>
    </row>
    <row r="25" spans="1:57" ht="92.25" customHeight="1">
      <c r="A25" s="92"/>
      <c r="B25" s="42">
        <v>3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311" t="s">
        <v>65</v>
      </c>
      <c r="U25" s="312"/>
      <c r="V25" s="313"/>
      <c r="W25" s="338" t="s">
        <v>66</v>
      </c>
      <c r="X25" s="339"/>
      <c r="Y25" s="339"/>
      <c r="Z25" s="339"/>
      <c r="AA25" s="339"/>
      <c r="AB25" s="339"/>
      <c r="AC25" s="339"/>
      <c r="AD25" s="340"/>
      <c r="AE25" s="93">
        <v>5.5</v>
      </c>
      <c r="AF25" s="75">
        <f aca="true" t="shared" si="0" ref="AF25:AF31">AE25*30</f>
        <v>165</v>
      </c>
      <c r="AG25" s="76">
        <v>72</v>
      </c>
      <c r="AH25" s="76">
        <v>36</v>
      </c>
      <c r="AI25" s="76"/>
      <c r="AJ25" s="76"/>
      <c r="AK25" s="76"/>
      <c r="AL25" s="77">
        <v>36</v>
      </c>
      <c r="AM25" s="77"/>
      <c r="AN25" s="77"/>
      <c r="AO25" s="87">
        <f>AF25-AG25</f>
        <v>93</v>
      </c>
      <c r="AP25" s="79">
        <v>5</v>
      </c>
      <c r="AQ25" s="80"/>
      <c r="AR25" s="80">
        <v>5</v>
      </c>
      <c r="AS25" s="81"/>
      <c r="AT25" s="46"/>
      <c r="AU25" s="44"/>
      <c r="AV25" s="44"/>
      <c r="AW25" s="45"/>
      <c r="AX25" s="46">
        <v>4</v>
      </c>
      <c r="AY25" s="44">
        <v>2</v>
      </c>
      <c r="AZ25" s="44"/>
      <c r="BA25" s="44">
        <v>2</v>
      </c>
      <c r="BB25" s="47"/>
      <c r="BC25" s="48"/>
      <c r="BD25" s="48"/>
      <c r="BE25" s="49"/>
    </row>
    <row r="26" spans="1:61" ht="109.5" customHeight="1">
      <c r="A26" s="92"/>
      <c r="B26" s="50">
        <v>4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311" t="s">
        <v>124</v>
      </c>
      <c r="U26" s="312"/>
      <c r="V26" s="313"/>
      <c r="W26" s="287" t="s">
        <v>66</v>
      </c>
      <c r="X26" s="288"/>
      <c r="Y26" s="288"/>
      <c r="Z26" s="288"/>
      <c r="AA26" s="288"/>
      <c r="AB26" s="288"/>
      <c r="AC26" s="288"/>
      <c r="AD26" s="83"/>
      <c r="AE26" s="95">
        <v>1.5</v>
      </c>
      <c r="AF26" s="84">
        <f t="shared" si="0"/>
        <v>45</v>
      </c>
      <c r="AG26" s="76"/>
      <c r="AH26" s="76"/>
      <c r="AI26" s="76"/>
      <c r="AJ26" s="76"/>
      <c r="AK26" s="76"/>
      <c r="AL26" s="77"/>
      <c r="AM26" s="77"/>
      <c r="AN26" s="145"/>
      <c r="AO26" s="173">
        <f>AF26</f>
        <v>45</v>
      </c>
      <c r="AP26" s="146"/>
      <c r="AQ26" s="80">
        <v>5</v>
      </c>
      <c r="AR26" s="80"/>
      <c r="AS26" s="147">
        <v>5</v>
      </c>
      <c r="AT26" s="59"/>
      <c r="AU26" s="57"/>
      <c r="AV26" s="57"/>
      <c r="AW26" s="58"/>
      <c r="AX26" s="59"/>
      <c r="AY26" s="57"/>
      <c r="AZ26" s="57"/>
      <c r="BA26" s="57"/>
      <c r="BB26" s="61"/>
      <c r="BC26" s="62"/>
      <c r="BD26" s="62"/>
      <c r="BE26" s="63"/>
      <c r="BI26" s="33"/>
    </row>
    <row r="27" spans="1:61" ht="99.75" customHeight="1">
      <c r="A27" s="92"/>
      <c r="B27" s="50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311" t="s">
        <v>93</v>
      </c>
      <c r="U27" s="312"/>
      <c r="V27" s="313"/>
      <c r="W27" s="287" t="s">
        <v>67</v>
      </c>
      <c r="X27" s="288"/>
      <c r="Y27" s="288"/>
      <c r="Z27" s="288"/>
      <c r="AA27" s="288"/>
      <c r="AB27" s="288"/>
      <c r="AC27" s="288"/>
      <c r="AD27" s="83"/>
      <c r="AE27" s="148">
        <v>6.5</v>
      </c>
      <c r="AF27" s="84">
        <f t="shared" si="0"/>
        <v>195</v>
      </c>
      <c r="AG27" s="85">
        <v>108</v>
      </c>
      <c r="AH27" s="85">
        <v>54</v>
      </c>
      <c r="AI27" s="85"/>
      <c r="AJ27" s="85">
        <v>18</v>
      </c>
      <c r="AK27" s="85"/>
      <c r="AL27" s="86">
        <v>36</v>
      </c>
      <c r="AM27" s="86"/>
      <c r="AN27" s="86"/>
      <c r="AO27" s="94">
        <f>AF27-AG27</f>
        <v>87</v>
      </c>
      <c r="AP27" s="88">
        <v>5</v>
      </c>
      <c r="AQ27" s="89"/>
      <c r="AR27" s="89">
        <v>5</v>
      </c>
      <c r="AS27" s="90"/>
      <c r="AT27" s="59"/>
      <c r="AU27" s="57">
        <v>5</v>
      </c>
      <c r="AV27" s="57"/>
      <c r="AW27" s="58"/>
      <c r="AX27" s="59">
        <v>6</v>
      </c>
      <c r="AY27" s="57">
        <v>3</v>
      </c>
      <c r="AZ27" s="57">
        <v>1</v>
      </c>
      <c r="BA27" s="57">
        <v>2</v>
      </c>
      <c r="BB27" s="59"/>
      <c r="BC27" s="57"/>
      <c r="BD27" s="57"/>
      <c r="BE27" s="82"/>
      <c r="BI27" s="33"/>
    </row>
    <row r="28" spans="1:61" ht="94.5" customHeight="1">
      <c r="A28" s="92"/>
      <c r="B28" s="50">
        <v>6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311" t="s">
        <v>95</v>
      </c>
      <c r="U28" s="312"/>
      <c r="V28" s="313"/>
      <c r="W28" s="287" t="s">
        <v>62</v>
      </c>
      <c r="X28" s="288"/>
      <c r="Y28" s="288"/>
      <c r="Z28" s="288"/>
      <c r="AA28" s="288"/>
      <c r="AB28" s="288"/>
      <c r="AC28" s="288"/>
      <c r="AD28" s="83"/>
      <c r="AE28" s="95">
        <v>4</v>
      </c>
      <c r="AF28" s="84">
        <f t="shared" si="0"/>
        <v>120</v>
      </c>
      <c r="AG28" s="76">
        <v>54</v>
      </c>
      <c r="AH28" s="76">
        <v>36</v>
      </c>
      <c r="AI28" s="76"/>
      <c r="AJ28" s="76"/>
      <c r="AK28" s="76"/>
      <c r="AL28" s="77">
        <v>18</v>
      </c>
      <c r="AM28" s="77"/>
      <c r="AN28" s="77"/>
      <c r="AO28" s="94">
        <f>AF28-AG28</f>
        <v>66</v>
      </c>
      <c r="AP28" s="79">
        <v>5</v>
      </c>
      <c r="AQ28" s="80"/>
      <c r="AR28" s="80">
        <v>5</v>
      </c>
      <c r="AS28" s="147"/>
      <c r="AT28" s="59"/>
      <c r="AU28" s="57"/>
      <c r="AV28" s="57"/>
      <c r="AW28" s="58"/>
      <c r="AX28" s="59">
        <v>3</v>
      </c>
      <c r="AY28" s="57">
        <v>2</v>
      </c>
      <c r="AZ28" s="57"/>
      <c r="BA28" s="57">
        <v>1</v>
      </c>
      <c r="BB28" s="59"/>
      <c r="BC28" s="57"/>
      <c r="BD28" s="57"/>
      <c r="BE28" s="82"/>
      <c r="BI28" s="33"/>
    </row>
    <row r="29" spans="1:61" ht="94.5" customHeight="1">
      <c r="A29" s="92"/>
      <c r="B29" s="50">
        <v>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311" t="s">
        <v>96</v>
      </c>
      <c r="U29" s="312"/>
      <c r="V29" s="313"/>
      <c r="W29" s="287" t="s">
        <v>62</v>
      </c>
      <c r="X29" s="288"/>
      <c r="Y29" s="288"/>
      <c r="Z29" s="288"/>
      <c r="AA29" s="288"/>
      <c r="AB29" s="288"/>
      <c r="AC29" s="288"/>
      <c r="AD29" s="83"/>
      <c r="AE29" s="95">
        <v>4</v>
      </c>
      <c r="AF29" s="84">
        <f t="shared" si="0"/>
        <v>120</v>
      </c>
      <c r="AG29" s="76">
        <v>54</v>
      </c>
      <c r="AH29" s="76">
        <v>36</v>
      </c>
      <c r="AI29" s="76"/>
      <c r="AJ29" s="76">
        <v>18</v>
      </c>
      <c r="AK29" s="76"/>
      <c r="AL29" s="77"/>
      <c r="AM29" s="77"/>
      <c r="AN29" s="77"/>
      <c r="AO29" s="94">
        <f>AF29-AG29</f>
        <v>66</v>
      </c>
      <c r="AP29" s="79">
        <v>6</v>
      </c>
      <c r="AQ29" s="80"/>
      <c r="AR29" s="80">
        <v>6</v>
      </c>
      <c r="AS29" s="147"/>
      <c r="AT29" s="59"/>
      <c r="AU29" s="57"/>
      <c r="AV29" s="57"/>
      <c r="AW29" s="58"/>
      <c r="AX29" s="59"/>
      <c r="AY29" s="57"/>
      <c r="AZ29" s="57"/>
      <c r="BA29" s="57"/>
      <c r="BB29" s="59">
        <v>3</v>
      </c>
      <c r="BC29" s="57">
        <v>2</v>
      </c>
      <c r="BD29" s="57">
        <v>1</v>
      </c>
      <c r="BE29" s="82"/>
      <c r="BI29" s="33"/>
    </row>
    <row r="30" spans="1:61" ht="109.5" customHeight="1">
      <c r="A30" s="92"/>
      <c r="B30" s="50">
        <v>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311" t="s">
        <v>97</v>
      </c>
      <c r="U30" s="312"/>
      <c r="V30" s="313"/>
      <c r="W30" s="287" t="s">
        <v>62</v>
      </c>
      <c r="X30" s="288"/>
      <c r="Y30" s="288"/>
      <c r="Z30" s="288"/>
      <c r="AA30" s="288"/>
      <c r="AB30" s="288"/>
      <c r="AC30" s="288"/>
      <c r="AD30" s="83"/>
      <c r="AE30" s="95">
        <v>1.5</v>
      </c>
      <c r="AF30" s="84">
        <f t="shared" si="0"/>
        <v>45</v>
      </c>
      <c r="AG30" s="76"/>
      <c r="AH30" s="76"/>
      <c r="AI30" s="76"/>
      <c r="AJ30" s="76"/>
      <c r="AK30" s="76"/>
      <c r="AL30" s="77"/>
      <c r="AM30" s="77"/>
      <c r="AN30" s="145"/>
      <c r="AO30" s="174" t="s">
        <v>94</v>
      </c>
      <c r="AP30" s="146"/>
      <c r="AQ30" s="80">
        <v>6</v>
      </c>
      <c r="AR30" s="80"/>
      <c r="AS30" s="147">
        <v>6</v>
      </c>
      <c r="AT30" s="59"/>
      <c r="AU30" s="57"/>
      <c r="AV30" s="57"/>
      <c r="AW30" s="58"/>
      <c r="AX30" s="59"/>
      <c r="AY30" s="57"/>
      <c r="AZ30" s="57"/>
      <c r="BA30" s="57"/>
      <c r="BB30" s="61"/>
      <c r="BC30" s="62"/>
      <c r="BD30" s="62"/>
      <c r="BE30" s="63"/>
      <c r="BI30" s="33"/>
    </row>
    <row r="31" spans="1:61" ht="115.5" customHeight="1" thickBot="1">
      <c r="A31" s="92"/>
      <c r="B31" s="50">
        <v>9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311" t="s">
        <v>98</v>
      </c>
      <c r="U31" s="312"/>
      <c r="V31" s="313"/>
      <c r="W31" s="287" t="s">
        <v>62</v>
      </c>
      <c r="X31" s="288"/>
      <c r="Y31" s="288"/>
      <c r="Z31" s="288"/>
      <c r="AA31" s="288"/>
      <c r="AB31" s="288"/>
      <c r="AC31" s="288"/>
      <c r="AD31" s="51"/>
      <c r="AE31" s="52">
        <v>4</v>
      </c>
      <c r="AF31" s="84">
        <f t="shared" si="0"/>
        <v>120</v>
      </c>
      <c r="AG31" s="53">
        <v>54</v>
      </c>
      <c r="AH31" s="53">
        <v>18</v>
      </c>
      <c r="AI31" s="53"/>
      <c r="AJ31" s="53">
        <v>18</v>
      </c>
      <c r="AK31" s="53"/>
      <c r="AL31" s="54">
        <v>18</v>
      </c>
      <c r="AM31" s="54"/>
      <c r="AN31" s="54"/>
      <c r="AO31" s="55">
        <f>AF31-AG31</f>
        <v>66</v>
      </c>
      <c r="AP31" s="56">
        <v>6</v>
      </c>
      <c r="AQ31" s="57"/>
      <c r="AR31" s="57">
        <v>6</v>
      </c>
      <c r="AS31" s="58"/>
      <c r="AT31" s="59"/>
      <c r="AU31" s="57"/>
      <c r="AV31" s="57"/>
      <c r="AW31" s="60"/>
      <c r="AX31" s="59"/>
      <c r="AY31" s="57"/>
      <c r="AZ31" s="57"/>
      <c r="BA31" s="60"/>
      <c r="BB31" s="61">
        <v>3</v>
      </c>
      <c r="BC31" s="62">
        <v>1</v>
      </c>
      <c r="BD31" s="62">
        <v>1</v>
      </c>
      <c r="BE31" s="64">
        <v>1</v>
      </c>
      <c r="BI31" s="33"/>
    </row>
    <row r="32" spans="1:57" ht="111" customHeight="1" thickBot="1">
      <c r="A32" s="92"/>
      <c r="B32" s="292" t="s">
        <v>73</v>
      </c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4"/>
      <c r="AE32" s="65">
        <f>SUM(AE25:AE31)</f>
        <v>27</v>
      </c>
      <c r="AF32" s="66">
        <f>SUM(AF25:AF31)</f>
        <v>810</v>
      </c>
      <c r="AG32" s="183">
        <f>SUM(AG25:AG31)</f>
        <v>342</v>
      </c>
      <c r="AH32" s="183">
        <f>SUM(AH25:AH31)</f>
        <v>180</v>
      </c>
      <c r="AI32" s="183"/>
      <c r="AJ32" s="183">
        <f>SUM(AJ25:AJ31)</f>
        <v>54</v>
      </c>
      <c r="AK32" s="183"/>
      <c r="AL32" s="184">
        <f>SUM(AL25:AL31)</f>
        <v>108</v>
      </c>
      <c r="AM32" s="184"/>
      <c r="AN32" s="184"/>
      <c r="AO32" s="185">
        <f>AO31+AO30+AO29+AO28+AO27+AO26+AO25</f>
        <v>468</v>
      </c>
      <c r="AP32" s="69">
        <v>5</v>
      </c>
      <c r="AQ32" s="70">
        <v>2</v>
      </c>
      <c r="AR32" s="70">
        <v>5</v>
      </c>
      <c r="AS32" s="71">
        <v>2</v>
      </c>
      <c r="AT32" s="69"/>
      <c r="AU32" s="70">
        <v>1</v>
      </c>
      <c r="AV32" s="70"/>
      <c r="AW32" s="72"/>
      <c r="AX32" s="73">
        <f aca="true" t="shared" si="1" ref="AX32:BE32">SUM(AX25:AX31)</f>
        <v>13</v>
      </c>
      <c r="AY32" s="70">
        <f t="shared" si="1"/>
        <v>7</v>
      </c>
      <c r="AZ32" s="70">
        <f t="shared" si="1"/>
        <v>1</v>
      </c>
      <c r="BA32" s="71">
        <f t="shared" si="1"/>
        <v>5</v>
      </c>
      <c r="BB32" s="73">
        <f t="shared" si="1"/>
        <v>6</v>
      </c>
      <c r="BC32" s="70">
        <f t="shared" si="1"/>
        <v>3</v>
      </c>
      <c r="BD32" s="70">
        <f t="shared" si="1"/>
        <v>2</v>
      </c>
      <c r="BE32" s="71">
        <f t="shared" si="1"/>
        <v>1</v>
      </c>
    </row>
    <row r="33" spans="1:57" ht="100.5" customHeight="1" thickBot="1">
      <c r="A33" s="92"/>
      <c r="B33" s="292" t="s">
        <v>123</v>
      </c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4"/>
      <c r="AE33" s="65">
        <f>AE32+AE23</f>
        <v>32</v>
      </c>
      <c r="AF33" s="65">
        <f aca="true" t="shared" si="2" ref="AF33:AO33">AF32+AF23</f>
        <v>960</v>
      </c>
      <c r="AG33" s="186">
        <f t="shared" si="2"/>
        <v>450</v>
      </c>
      <c r="AH33" s="186">
        <f t="shared" si="2"/>
        <v>198</v>
      </c>
      <c r="AI33" s="186"/>
      <c r="AJ33" s="186">
        <f t="shared" si="2"/>
        <v>144</v>
      </c>
      <c r="AK33" s="186"/>
      <c r="AL33" s="186">
        <f t="shared" si="2"/>
        <v>108</v>
      </c>
      <c r="AM33" s="186"/>
      <c r="AN33" s="186"/>
      <c r="AO33" s="186">
        <f t="shared" si="2"/>
        <v>510</v>
      </c>
      <c r="AP33" s="69">
        <f>AP32+AP23</f>
        <v>5</v>
      </c>
      <c r="AQ33" s="69">
        <f aca="true" t="shared" si="3" ref="AQ33:BE33">AQ32+AQ23</f>
        <v>4</v>
      </c>
      <c r="AR33" s="69">
        <f t="shared" si="3"/>
        <v>7</v>
      </c>
      <c r="AS33" s="69">
        <f t="shared" si="3"/>
        <v>2</v>
      </c>
      <c r="AT33" s="69"/>
      <c r="AU33" s="69">
        <f t="shared" si="3"/>
        <v>1</v>
      </c>
      <c r="AV33" s="69"/>
      <c r="AW33" s="69"/>
      <c r="AX33" s="69">
        <f t="shared" si="3"/>
        <v>17</v>
      </c>
      <c r="AY33" s="69">
        <f t="shared" si="3"/>
        <v>8</v>
      </c>
      <c r="AZ33" s="69">
        <f t="shared" si="3"/>
        <v>4</v>
      </c>
      <c r="BA33" s="69">
        <f t="shared" si="3"/>
        <v>5</v>
      </c>
      <c r="BB33" s="69">
        <f t="shared" si="3"/>
        <v>8</v>
      </c>
      <c r="BC33" s="69">
        <f t="shared" si="3"/>
        <v>3</v>
      </c>
      <c r="BD33" s="69">
        <f t="shared" si="3"/>
        <v>4</v>
      </c>
      <c r="BE33" s="69">
        <f t="shared" si="3"/>
        <v>1</v>
      </c>
    </row>
    <row r="34" spans="1:57" ht="108" customHeight="1" thickBot="1">
      <c r="A34" s="92"/>
      <c r="B34" s="438" t="s">
        <v>99</v>
      </c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  <c r="P34" s="466"/>
      <c r="Q34" s="466"/>
      <c r="R34" s="466"/>
      <c r="S34" s="466"/>
      <c r="T34" s="466"/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7"/>
    </row>
    <row r="35" spans="1:57" ht="100.5" customHeight="1" thickBot="1">
      <c r="A35" s="92"/>
      <c r="B35" s="295" t="s">
        <v>100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6"/>
    </row>
    <row r="36" spans="2:57" s="175" customFormat="1" ht="136.5" customHeight="1">
      <c r="B36" s="447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10" t="s">
        <v>57</v>
      </c>
      <c r="U36" s="411"/>
      <c r="V36" s="412"/>
      <c r="W36" s="450" t="s">
        <v>8</v>
      </c>
      <c r="X36" s="451"/>
      <c r="Y36" s="451"/>
      <c r="Z36" s="451"/>
      <c r="AA36" s="452"/>
      <c r="AB36" s="456" t="s">
        <v>101</v>
      </c>
      <c r="AC36" s="457"/>
      <c r="AD36" s="458"/>
      <c r="AE36" s="193"/>
      <c r="AF36" s="176"/>
      <c r="AG36" s="176"/>
      <c r="AH36" s="176"/>
      <c r="AI36" s="176"/>
      <c r="AJ36" s="176"/>
      <c r="AK36" s="176"/>
      <c r="AL36" s="176"/>
      <c r="AM36" s="176"/>
      <c r="AN36" s="177"/>
      <c r="AO36" s="194"/>
      <c r="AP36" s="195"/>
      <c r="AQ36" s="196"/>
      <c r="AR36" s="196"/>
      <c r="AS36" s="197"/>
      <c r="AT36" s="195"/>
      <c r="AU36" s="196"/>
      <c r="AV36" s="196"/>
      <c r="AW36" s="197"/>
      <c r="AX36" s="195"/>
      <c r="AY36" s="196"/>
      <c r="AZ36" s="196"/>
      <c r="BA36" s="197"/>
      <c r="BB36" s="198"/>
      <c r="BC36" s="169"/>
      <c r="BD36" s="169"/>
      <c r="BE36" s="199"/>
    </row>
    <row r="37" spans="2:57" s="175" customFormat="1" ht="64.5" customHeight="1" thickBot="1">
      <c r="B37" s="448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413"/>
      <c r="U37" s="449"/>
      <c r="V37" s="415"/>
      <c r="W37" s="453"/>
      <c r="X37" s="454"/>
      <c r="Y37" s="454"/>
      <c r="Z37" s="454"/>
      <c r="AA37" s="455"/>
      <c r="AB37" s="200" t="s">
        <v>37</v>
      </c>
      <c r="AC37" s="459" t="s">
        <v>38</v>
      </c>
      <c r="AD37" s="460"/>
      <c r="AE37" s="179"/>
      <c r="AF37" s="180"/>
      <c r="AG37" s="180"/>
      <c r="AH37" s="180"/>
      <c r="AI37" s="180"/>
      <c r="AJ37" s="180"/>
      <c r="AK37" s="180"/>
      <c r="AL37" s="180"/>
      <c r="AM37" s="180"/>
      <c r="AN37" s="181"/>
      <c r="AO37" s="201"/>
      <c r="AP37" s="202"/>
      <c r="AQ37" s="203"/>
      <c r="AR37" s="203"/>
      <c r="AS37" s="204"/>
      <c r="AT37" s="202"/>
      <c r="AU37" s="203"/>
      <c r="AV37" s="203"/>
      <c r="AW37" s="204"/>
      <c r="AX37" s="202"/>
      <c r="AY37" s="203"/>
      <c r="AZ37" s="203"/>
      <c r="BA37" s="204"/>
      <c r="BB37" s="170"/>
      <c r="BC37" s="178"/>
      <c r="BD37" s="178"/>
      <c r="BE37" s="205"/>
    </row>
    <row r="38" spans="2:57" s="175" customFormat="1" ht="99.75" customHeight="1" thickBot="1">
      <c r="B38" s="182">
        <v>10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324" t="s">
        <v>113</v>
      </c>
      <c r="U38" s="325"/>
      <c r="V38" s="326"/>
      <c r="W38" s="436"/>
      <c r="X38" s="437"/>
      <c r="Y38" s="437"/>
      <c r="Z38" s="437"/>
      <c r="AA38" s="437"/>
      <c r="AB38" s="206"/>
      <c r="AC38" s="438"/>
      <c r="AD38" s="439"/>
      <c r="AE38" s="207"/>
      <c r="AF38" s="208"/>
      <c r="AG38" s="208"/>
      <c r="AH38" s="208"/>
      <c r="AI38" s="208"/>
      <c r="AJ38" s="208"/>
      <c r="AK38" s="208"/>
      <c r="AL38" s="209"/>
      <c r="AM38" s="209"/>
      <c r="AN38" s="209"/>
      <c r="AO38" s="210"/>
      <c r="AP38" s="211"/>
      <c r="AQ38" s="212"/>
      <c r="AR38" s="212"/>
      <c r="AS38" s="213"/>
      <c r="AT38" s="211"/>
      <c r="AU38" s="212"/>
      <c r="AV38" s="212"/>
      <c r="AW38" s="214"/>
      <c r="AX38" s="215"/>
      <c r="AY38" s="212"/>
      <c r="AZ38" s="212"/>
      <c r="BA38" s="213"/>
      <c r="BB38" s="126"/>
      <c r="BC38" s="149"/>
      <c r="BD38" s="149"/>
      <c r="BE38" s="150"/>
    </row>
    <row r="39" spans="2:77" s="175" customFormat="1" ht="99.75" customHeight="1" thickBot="1">
      <c r="B39" s="168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432" t="s">
        <v>112</v>
      </c>
      <c r="U39" s="464"/>
      <c r="V39" s="465"/>
      <c r="W39" s="430" t="s">
        <v>62</v>
      </c>
      <c r="X39" s="431"/>
      <c r="Y39" s="431"/>
      <c r="Z39" s="431"/>
      <c r="AA39" s="431"/>
      <c r="AB39" s="217">
        <v>17</v>
      </c>
      <c r="AC39" s="285"/>
      <c r="AD39" s="286"/>
      <c r="AE39" s="217">
        <v>4</v>
      </c>
      <c r="AF39" s="187">
        <f>AE39*30</f>
        <v>120</v>
      </c>
      <c r="AG39" s="187">
        <f>AH39+AJ39+AL39</f>
        <v>72</v>
      </c>
      <c r="AH39" s="187">
        <v>36</v>
      </c>
      <c r="AI39" s="187"/>
      <c r="AJ39" s="187">
        <v>36</v>
      </c>
      <c r="AK39" s="187"/>
      <c r="AL39" s="218"/>
      <c r="AM39" s="218"/>
      <c r="AN39" s="218"/>
      <c r="AO39" s="219">
        <f>AF39-AG39</f>
        <v>48</v>
      </c>
      <c r="AP39" s="220"/>
      <c r="AQ39" s="191">
        <v>6</v>
      </c>
      <c r="AR39" s="191">
        <v>6</v>
      </c>
      <c r="AS39" s="192"/>
      <c r="AT39" s="190"/>
      <c r="AU39" s="191"/>
      <c r="AV39" s="191"/>
      <c r="AW39" s="192"/>
      <c r="AX39" s="47"/>
      <c r="AY39" s="191"/>
      <c r="AZ39" s="191"/>
      <c r="BA39" s="192"/>
      <c r="BB39" s="126">
        <f>SUM(BC39:BE39)</f>
        <v>4</v>
      </c>
      <c r="BC39" s="212">
        <v>2</v>
      </c>
      <c r="BD39" s="212">
        <v>2</v>
      </c>
      <c r="BE39" s="213"/>
      <c r="BT39" s="175" t="s">
        <v>104</v>
      </c>
      <c r="BY39" s="175" t="s">
        <v>104</v>
      </c>
    </row>
    <row r="40" spans="2:57" s="175" customFormat="1" ht="99.75" customHeight="1" thickBot="1">
      <c r="B40" s="182">
        <v>11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324" t="s">
        <v>114</v>
      </c>
      <c r="U40" s="325"/>
      <c r="V40" s="326"/>
      <c r="W40" s="436"/>
      <c r="X40" s="437"/>
      <c r="Y40" s="437"/>
      <c r="Z40" s="437"/>
      <c r="AA40" s="437"/>
      <c r="AB40" s="206"/>
      <c r="AC40" s="438"/>
      <c r="AD40" s="439"/>
      <c r="AE40" s="207"/>
      <c r="AF40" s="208"/>
      <c r="AG40" s="208"/>
      <c r="AH40" s="208"/>
      <c r="AI40" s="208"/>
      <c r="AJ40" s="208"/>
      <c r="AK40" s="208"/>
      <c r="AL40" s="209"/>
      <c r="AM40" s="209"/>
      <c r="AN40" s="209"/>
      <c r="AO40" s="210"/>
      <c r="AP40" s="211"/>
      <c r="AQ40" s="212"/>
      <c r="AR40" s="212"/>
      <c r="AS40" s="213"/>
      <c r="AT40" s="211"/>
      <c r="AU40" s="212"/>
      <c r="AV40" s="212"/>
      <c r="AW40" s="214"/>
      <c r="AX40" s="215"/>
      <c r="AY40" s="212"/>
      <c r="AZ40" s="212"/>
      <c r="BA40" s="213"/>
      <c r="BB40" s="126"/>
      <c r="BC40" s="149"/>
      <c r="BD40" s="149"/>
      <c r="BE40" s="150"/>
    </row>
    <row r="41" spans="2:57" s="175" customFormat="1" ht="99.75" customHeight="1" thickBot="1">
      <c r="B41" s="221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461" t="s">
        <v>115</v>
      </c>
      <c r="U41" s="462"/>
      <c r="V41" s="463"/>
      <c r="W41" s="430" t="s">
        <v>62</v>
      </c>
      <c r="X41" s="431"/>
      <c r="Y41" s="431"/>
      <c r="Z41" s="431"/>
      <c r="AA41" s="431"/>
      <c r="AB41" s="223">
        <v>10</v>
      </c>
      <c r="AC41" s="224"/>
      <c r="AD41" s="225"/>
      <c r="AE41" s="193">
        <v>4</v>
      </c>
      <c r="AF41" s="226">
        <f>AE41*30</f>
        <v>120</v>
      </c>
      <c r="AG41" s="226">
        <v>54</v>
      </c>
      <c r="AH41" s="226">
        <v>36</v>
      </c>
      <c r="AI41" s="226">
        <v>18</v>
      </c>
      <c r="AJ41" s="226">
        <v>18</v>
      </c>
      <c r="AK41" s="226">
        <v>10</v>
      </c>
      <c r="AL41" s="227"/>
      <c r="AM41" s="227"/>
      <c r="AN41" s="227">
        <f>AG41-AI41-AK41</f>
        <v>26</v>
      </c>
      <c r="AO41" s="194">
        <f>AF41-AG41</f>
        <v>66</v>
      </c>
      <c r="AP41" s="228"/>
      <c r="AQ41" s="229">
        <v>6</v>
      </c>
      <c r="AR41" s="229">
        <v>6</v>
      </c>
      <c r="AS41" s="230"/>
      <c r="AT41" s="228"/>
      <c r="AU41" s="229"/>
      <c r="AV41" s="231">
        <v>6</v>
      </c>
      <c r="AW41" s="232"/>
      <c r="AX41" s="233"/>
      <c r="AY41" s="229"/>
      <c r="AZ41" s="229"/>
      <c r="BA41" s="230"/>
      <c r="BB41" s="126">
        <v>3</v>
      </c>
      <c r="BC41" s="149">
        <v>2</v>
      </c>
      <c r="BD41" s="149">
        <v>1</v>
      </c>
      <c r="BE41" s="150"/>
    </row>
    <row r="42" spans="2:77" s="175" customFormat="1" ht="99.75" customHeight="1" thickBot="1">
      <c r="B42" s="168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427" t="s">
        <v>116</v>
      </c>
      <c r="U42" s="428"/>
      <c r="V42" s="429"/>
      <c r="W42" s="430" t="s">
        <v>62</v>
      </c>
      <c r="X42" s="431"/>
      <c r="Y42" s="431"/>
      <c r="Z42" s="431"/>
      <c r="AA42" s="431"/>
      <c r="AB42" s="217">
        <v>7</v>
      </c>
      <c r="AC42" s="285"/>
      <c r="AD42" s="286"/>
      <c r="AE42" s="217">
        <v>4</v>
      </c>
      <c r="AF42" s="187">
        <f>AE42*30</f>
        <v>120</v>
      </c>
      <c r="AG42" s="187">
        <f>AG41</f>
        <v>54</v>
      </c>
      <c r="AH42" s="187">
        <v>36</v>
      </c>
      <c r="AI42" s="187">
        <v>12</v>
      </c>
      <c r="AJ42" s="187">
        <f>AJ41</f>
        <v>18</v>
      </c>
      <c r="AK42" s="187">
        <v>6</v>
      </c>
      <c r="AL42" s="218"/>
      <c r="AM42" s="218"/>
      <c r="AN42" s="218">
        <f>AG42-AI42-AK42</f>
        <v>36</v>
      </c>
      <c r="AO42" s="194">
        <f>AF42-AG42</f>
        <v>66</v>
      </c>
      <c r="AP42" s="220"/>
      <c r="AQ42" s="191">
        <v>6</v>
      </c>
      <c r="AR42" s="191">
        <v>6</v>
      </c>
      <c r="AS42" s="192"/>
      <c r="AT42" s="190"/>
      <c r="AU42" s="191"/>
      <c r="AV42" s="234">
        <v>6</v>
      </c>
      <c r="AW42" s="192"/>
      <c r="AX42" s="47"/>
      <c r="AY42" s="191"/>
      <c r="AZ42" s="191"/>
      <c r="BA42" s="192"/>
      <c r="BB42" s="126">
        <f>SUM(BC42:BE42)</f>
        <v>3</v>
      </c>
      <c r="BC42" s="212">
        <v>2</v>
      </c>
      <c r="BD42" s="149">
        <v>1</v>
      </c>
      <c r="BE42" s="213"/>
      <c r="BT42" s="175" t="s">
        <v>104</v>
      </c>
      <c r="BY42" s="175" t="s">
        <v>104</v>
      </c>
    </row>
    <row r="43" spans="2:57" s="175" customFormat="1" ht="99.75" customHeight="1" thickBot="1">
      <c r="B43" s="182">
        <v>12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324" t="s">
        <v>102</v>
      </c>
      <c r="U43" s="325"/>
      <c r="V43" s="326"/>
      <c r="W43" s="436"/>
      <c r="X43" s="437"/>
      <c r="Y43" s="437"/>
      <c r="Z43" s="437"/>
      <c r="AA43" s="437"/>
      <c r="AB43" s="235"/>
      <c r="AC43" s="445"/>
      <c r="AD43" s="446"/>
      <c r="AE43" s="207"/>
      <c r="AF43" s="208"/>
      <c r="AG43" s="208"/>
      <c r="AH43" s="208"/>
      <c r="AI43" s="208"/>
      <c r="AJ43" s="208"/>
      <c r="AK43" s="208"/>
      <c r="AL43" s="209"/>
      <c r="AM43" s="209"/>
      <c r="AN43" s="209"/>
      <c r="AO43" s="210"/>
      <c r="AP43" s="211"/>
      <c r="AQ43" s="212"/>
      <c r="AR43" s="212"/>
      <c r="AS43" s="213"/>
      <c r="AT43" s="211"/>
      <c r="AU43" s="212"/>
      <c r="AV43" s="212"/>
      <c r="AW43" s="214"/>
      <c r="AX43" s="215"/>
      <c r="AY43" s="212"/>
      <c r="AZ43" s="212"/>
      <c r="BA43" s="213"/>
      <c r="BB43" s="126"/>
      <c r="BC43" s="149"/>
      <c r="BD43" s="149"/>
      <c r="BE43" s="150"/>
    </row>
    <row r="44" spans="2:72" s="175" customFormat="1" ht="99.75" customHeight="1" thickBot="1">
      <c r="B44" s="236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432" t="s">
        <v>103</v>
      </c>
      <c r="U44" s="433"/>
      <c r="V44" s="434"/>
      <c r="W44" s="300" t="s">
        <v>62</v>
      </c>
      <c r="X44" s="301"/>
      <c r="Y44" s="301"/>
      <c r="Z44" s="301"/>
      <c r="AA44" s="301"/>
      <c r="AB44" s="238">
        <v>10</v>
      </c>
      <c r="AC44" s="317"/>
      <c r="AD44" s="318"/>
      <c r="AE44" s="238">
        <v>4</v>
      </c>
      <c r="AF44" s="208">
        <f>AE44*30</f>
        <v>120</v>
      </c>
      <c r="AG44" s="208">
        <f>AH44+AJ44+AL44</f>
        <v>72</v>
      </c>
      <c r="AH44" s="208">
        <v>18</v>
      </c>
      <c r="AI44" s="208"/>
      <c r="AJ44" s="208">
        <v>18</v>
      </c>
      <c r="AK44" s="208"/>
      <c r="AL44" s="209">
        <v>36</v>
      </c>
      <c r="AM44" s="209"/>
      <c r="AN44" s="209"/>
      <c r="AO44" s="210">
        <f>AF44-AG44</f>
        <v>48</v>
      </c>
      <c r="AP44" s="211"/>
      <c r="AQ44" s="212">
        <v>5</v>
      </c>
      <c r="AR44" s="212">
        <v>5</v>
      </c>
      <c r="AS44" s="213"/>
      <c r="AT44" s="215"/>
      <c r="AU44" s="212"/>
      <c r="AV44" s="212"/>
      <c r="AW44" s="213"/>
      <c r="AX44" s="126">
        <f>SUM(AY44:BA44)</f>
        <v>4</v>
      </c>
      <c r="AY44" s="212">
        <v>1</v>
      </c>
      <c r="AZ44" s="212">
        <v>1</v>
      </c>
      <c r="BA44" s="213">
        <v>2</v>
      </c>
      <c r="BB44" s="126"/>
      <c r="BC44" s="212"/>
      <c r="BD44" s="212"/>
      <c r="BE44" s="213"/>
      <c r="BN44" s="175" t="s">
        <v>104</v>
      </c>
      <c r="BT44" s="175" t="s">
        <v>104</v>
      </c>
    </row>
    <row r="45" spans="2:57" s="175" customFormat="1" ht="99.75" customHeight="1" thickBot="1">
      <c r="B45" s="236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432" t="s">
        <v>117</v>
      </c>
      <c r="U45" s="464"/>
      <c r="V45" s="465"/>
      <c r="W45" s="300" t="s">
        <v>62</v>
      </c>
      <c r="X45" s="301"/>
      <c r="Y45" s="301"/>
      <c r="Z45" s="301"/>
      <c r="AA45" s="301"/>
      <c r="AB45" s="238">
        <v>7</v>
      </c>
      <c r="AC45" s="209"/>
      <c r="AD45" s="239"/>
      <c r="AE45" s="238">
        <v>4</v>
      </c>
      <c r="AF45" s="208">
        <f>AE45*30</f>
        <v>120</v>
      </c>
      <c r="AG45" s="208">
        <v>72</v>
      </c>
      <c r="AH45" s="208">
        <v>18</v>
      </c>
      <c r="AI45" s="208">
        <v>6</v>
      </c>
      <c r="AJ45" s="208">
        <v>18</v>
      </c>
      <c r="AK45" s="208">
        <v>6</v>
      </c>
      <c r="AL45" s="209">
        <v>36</v>
      </c>
      <c r="AM45" s="209">
        <v>14</v>
      </c>
      <c r="AN45" s="209">
        <f>AG45-AI45-AK45-AM45</f>
        <v>46</v>
      </c>
      <c r="AO45" s="210">
        <v>48</v>
      </c>
      <c r="AP45" s="211"/>
      <c r="AQ45" s="212">
        <v>5</v>
      </c>
      <c r="AR45" s="212">
        <v>5</v>
      </c>
      <c r="AS45" s="213"/>
      <c r="AT45" s="211"/>
      <c r="AU45" s="212"/>
      <c r="AV45" s="212"/>
      <c r="AW45" s="214"/>
      <c r="AX45" s="126">
        <v>4</v>
      </c>
      <c r="AY45" s="212">
        <v>1</v>
      </c>
      <c r="AZ45" s="212">
        <v>1</v>
      </c>
      <c r="BA45" s="213">
        <v>2</v>
      </c>
      <c r="BB45" s="126"/>
      <c r="BC45" s="212"/>
      <c r="BD45" s="212"/>
      <c r="BE45" s="213"/>
    </row>
    <row r="46" spans="2:57" s="175" customFormat="1" ht="99.75" customHeight="1" thickBot="1">
      <c r="B46" s="240">
        <v>13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327" t="s">
        <v>105</v>
      </c>
      <c r="U46" s="328"/>
      <c r="V46" s="329"/>
      <c r="W46" s="330"/>
      <c r="X46" s="331"/>
      <c r="Y46" s="331"/>
      <c r="Z46" s="331"/>
      <c r="AA46" s="331"/>
      <c r="AB46" s="242"/>
      <c r="AC46" s="281"/>
      <c r="AD46" s="282"/>
      <c r="AE46" s="243"/>
      <c r="AF46" s="244"/>
      <c r="AG46" s="244"/>
      <c r="AH46" s="244"/>
      <c r="AI46" s="244"/>
      <c r="AJ46" s="244"/>
      <c r="AK46" s="244"/>
      <c r="AL46" s="245"/>
      <c r="AM46" s="245"/>
      <c r="AN46" s="245"/>
      <c r="AO46" s="246"/>
      <c r="AP46" s="247"/>
      <c r="AQ46" s="248"/>
      <c r="AR46" s="248"/>
      <c r="AS46" s="249"/>
      <c r="AT46" s="247"/>
      <c r="AU46" s="248"/>
      <c r="AV46" s="248"/>
      <c r="AW46" s="250"/>
      <c r="AX46" s="251"/>
      <c r="AY46" s="248"/>
      <c r="AZ46" s="248"/>
      <c r="BA46" s="249"/>
      <c r="BB46" s="61"/>
      <c r="BC46" s="62"/>
      <c r="BD46" s="62"/>
      <c r="BE46" s="63"/>
    </row>
    <row r="47" spans="2:77" s="175" customFormat="1" ht="99.75" customHeight="1" thickBot="1">
      <c r="B47" s="168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427" t="s">
        <v>106</v>
      </c>
      <c r="U47" s="428"/>
      <c r="V47" s="429"/>
      <c r="W47" s="430" t="s">
        <v>62</v>
      </c>
      <c r="X47" s="431"/>
      <c r="Y47" s="431"/>
      <c r="Z47" s="431"/>
      <c r="AA47" s="431"/>
      <c r="AB47" s="217">
        <v>10</v>
      </c>
      <c r="AC47" s="285"/>
      <c r="AD47" s="286"/>
      <c r="AE47" s="217">
        <v>4</v>
      </c>
      <c r="AF47" s="187">
        <f>AE47*30</f>
        <v>120</v>
      </c>
      <c r="AG47" s="187">
        <f>AH47+AJ47+AL47</f>
        <v>72</v>
      </c>
      <c r="AH47" s="187">
        <v>18</v>
      </c>
      <c r="AI47" s="187"/>
      <c r="AJ47" s="187"/>
      <c r="AK47" s="187"/>
      <c r="AL47" s="218">
        <v>54</v>
      </c>
      <c r="AM47" s="218"/>
      <c r="AN47" s="218"/>
      <c r="AO47" s="219">
        <f>AF47-AG47</f>
        <v>48</v>
      </c>
      <c r="AP47" s="220"/>
      <c r="AQ47" s="212">
        <v>5</v>
      </c>
      <c r="AR47" s="212">
        <v>5</v>
      </c>
      <c r="AS47" s="192"/>
      <c r="AT47" s="190"/>
      <c r="AU47" s="191"/>
      <c r="AV47" s="191"/>
      <c r="AW47" s="192"/>
      <c r="AX47" s="47">
        <f>SUM(AY47:BA47)</f>
        <v>4</v>
      </c>
      <c r="AY47" s="191">
        <v>1</v>
      </c>
      <c r="AZ47" s="191"/>
      <c r="BA47" s="192">
        <v>3</v>
      </c>
      <c r="BB47" s="47"/>
      <c r="BC47" s="191"/>
      <c r="BD47" s="191"/>
      <c r="BE47" s="192"/>
      <c r="BT47" s="175" t="s">
        <v>104</v>
      </c>
      <c r="BY47" s="175" t="s">
        <v>104</v>
      </c>
    </row>
    <row r="48" spans="2:77" s="175" customFormat="1" ht="99.75" customHeight="1" thickBot="1">
      <c r="B48" s="168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427" t="s">
        <v>118</v>
      </c>
      <c r="U48" s="428"/>
      <c r="V48" s="429"/>
      <c r="W48" s="430" t="s">
        <v>62</v>
      </c>
      <c r="X48" s="431"/>
      <c r="Y48" s="431"/>
      <c r="Z48" s="431"/>
      <c r="AA48" s="431"/>
      <c r="AB48" s="217">
        <v>7</v>
      </c>
      <c r="AC48" s="285"/>
      <c r="AD48" s="286"/>
      <c r="AE48" s="217">
        <v>4</v>
      </c>
      <c r="AF48" s="187">
        <f>AE48*30</f>
        <v>120</v>
      </c>
      <c r="AG48" s="187">
        <f>AH48+AJ48+AL48</f>
        <v>72</v>
      </c>
      <c r="AH48" s="187">
        <v>18</v>
      </c>
      <c r="AI48" s="187">
        <v>8</v>
      </c>
      <c r="AJ48" s="187"/>
      <c r="AK48" s="187"/>
      <c r="AL48" s="218">
        <v>54</v>
      </c>
      <c r="AM48" s="218">
        <v>18</v>
      </c>
      <c r="AN48" s="218">
        <f>AG48-AI48-AM48</f>
        <v>46</v>
      </c>
      <c r="AO48" s="219">
        <f>AF48-AG48</f>
        <v>48</v>
      </c>
      <c r="AP48" s="220"/>
      <c r="AQ48" s="212">
        <v>5</v>
      </c>
      <c r="AR48" s="212">
        <v>5</v>
      </c>
      <c r="AS48" s="192"/>
      <c r="AT48" s="190"/>
      <c r="AU48" s="191"/>
      <c r="AV48" s="191"/>
      <c r="AW48" s="192"/>
      <c r="AX48" s="47">
        <f>SUM(AY48:BA48)</f>
        <v>4</v>
      </c>
      <c r="AY48" s="191">
        <v>1</v>
      </c>
      <c r="AZ48" s="191"/>
      <c r="BA48" s="192">
        <v>3</v>
      </c>
      <c r="BB48" s="47"/>
      <c r="BC48" s="191"/>
      <c r="BD48" s="191"/>
      <c r="BE48" s="192"/>
      <c r="BT48" s="175" t="s">
        <v>104</v>
      </c>
      <c r="BY48" s="175" t="s">
        <v>104</v>
      </c>
    </row>
    <row r="49" spans="2:57" s="175" customFormat="1" ht="99.75" customHeight="1" thickBot="1">
      <c r="B49" s="240">
        <v>14</v>
      </c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327" t="s">
        <v>107</v>
      </c>
      <c r="U49" s="328"/>
      <c r="V49" s="329"/>
      <c r="W49" s="330"/>
      <c r="X49" s="331"/>
      <c r="Y49" s="331"/>
      <c r="Z49" s="331"/>
      <c r="AA49" s="331"/>
      <c r="AB49" s="242"/>
      <c r="AC49" s="281"/>
      <c r="AD49" s="282"/>
      <c r="AE49" s="243"/>
      <c r="AF49" s="244"/>
      <c r="AG49" s="244"/>
      <c r="AH49" s="244"/>
      <c r="AI49" s="244"/>
      <c r="AJ49" s="244"/>
      <c r="AK49" s="244"/>
      <c r="AL49" s="245"/>
      <c r="AM49" s="245"/>
      <c r="AN49" s="245"/>
      <c r="AO49" s="246"/>
      <c r="AP49" s="247"/>
      <c r="AQ49" s="248"/>
      <c r="AR49" s="248"/>
      <c r="AS49" s="249"/>
      <c r="AT49" s="247"/>
      <c r="AU49" s="248"/>
      <c r="AV49" s="248"/>
      <c r="AW49" s="250"/>
      <c r="AX49" s="251"/>
      <c r="AY49" s="248"/>
      <c r="AZ49" s="248"/>
      <c r="BA49" s="249"/>
      <c r="BB49" s="61"/>
      <c r="BC49" s="62"/>
      <c r="BD49" s="62"/>
      <c r="BE49" s="63"/>
    </row>
    <row r="50" spans="2:77" s="175" customFormat="1" ht="99.75" customHeight="1" thickBot="1">
      <c r="B50" s="168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427" t="s">
        <v>108</v>
      </c>
      <c r="U50" s="428"/>
      <c r="V50" s="429"/>
      <c r="W50" s="430" t="s">
        <v>62</v>
      </c>
      <c r="X50" s="431"/>
      <c r="Y50" s="431"/>
      <c r="Z50" s="431"/>
      <c r="AA50" s="431"/>
      <c r="AB50" s="217">
        <v>10</v>
      </c>
      <c r="AC50" s="285"/>
      <c r="AD50" s="286"/>
      <c r="AE50" s="217">
        <v>4</v>
      </c>
      <c r="AF50" s="187">
        <f>AE50*30</f>
        <v>120</v>
      </c>
      <c r="AG50" s="187">
        <f>AH50+AJ50+AL50</f>
        <v>72</v>
      </c>
      <c r="AH50" s="187">
        <v>18</v>
      </c>
      <c r="AI50" s="187"/>
      <c r="AJ50" s="187">
        <v>18</v>
      </c>
      <c r="AK50" s="187"/>
      <c r="AL50" s="218">
        <v>36</v>
      </c>
      <c r="AM50" s="218"/>
      <c r="AN50" s="218"/>
      <c r="AO50" s="219">
        <f>AF50-AG50</f>
        <v>48</v>
      </c>
      <c r="AP50" s="220"/>
      <c r="AQ50" s="191">
        <v>6</v>
      </c>
      <c r="AR50" s="191">
        <v>6</v>
      </c>
      <c r="AS50" s="192"/>
      <c r="AT50" s="190"/>
      <c r="AU50" s="191"/>
      <c r="AV50" s="191"/>
      <c r="AW50" s="192"/>
      <c r="AX50" s="47"/>
      <c r="AY50" s="191"/>
      <c r="AZ50" s="191"/>
      <c r="BA50" s="192"/>
      <c r="BB50" s="47">
        <f>SUM(BC50:BE50)</f>
        <v>4</v>
      </c>
      <c r="BC50" s="191">
        <v>1</v>
      </c>
      <c r="BD50" s="191">
        <v>1</v>
      </c>
      <c r="BE50" s="192">
        <v>2</v>
      </c>
      <c r="BQ50" s="175" t="s">
        <v>104</v>
      </c>
      <c r="BT50" s="175" t="s">
        <v>104</v>
      </c>
      <c r="BY50" s="175" t="s">
        <v>104</v>
      </c>
    </row>
    <row r="51" spans="2:77" s="175" customFormat="1" ht="99.75" customHeight="1" thickBot="1">
      <c r="B51" s="168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427" t="s">
        <v>119</v>
      </c>
      <c r="U51" s="428"/>
      <c r="V51" s="429"/>
      <c r="W51" s="430" t="s">
        <v>62</v>
      </c>
      <c r="X51" s="431"/>
      <c r="Y51" s="431"/>
      <c r="Z51" s="431"/>
      <c r="AA51" s="431"/>
      <c r="AB51" s="217">
        <v>7</v>
      </c>
      <c r="AC51" s="285"/>
      <c r="AD51" s="286"/>
      <c r="AE51" s="217">
        <v>4</v>
      </c>
      <c r="AF51" s="187">
        <f>AE51*30</f>
        <v>120</v>
      </c>
      <c r="AG51" s="187">
        <f>AH51+AJ51+AL51</f>
        <v>72</v>
      </c>
      <c r="AH51" s="187">
        <v>18</v>
      </c>
      <c r="AI51" s="187">
        <v>6</v>
      </c>
      <c r="AJ51" s="187">
        <v>18</v>
      </c>
      <c r="AK51" s="187">
        <v>6</v>
      </c>
      <c r="AL51" s="218">
        <v>36</v>
      </c>
      <c r="AM51" s="218">
        <v>14</v>
      </c>
      <c r="AN51" s="218">
        <f>AG51-AI51-AK51-AM51</f>
        <v>46</v>
      </c>
      <c r="AO51" s="219">
        <f>AF51-AG51</f>
        <v>48</v>
      </c>
      <c r="AP51" s="220"/>
      <c r="AQ51" s="191">
        <v>6</v>
      </c>
      <c r="AR51" s="191">
        <v>6</v>
      </c>
      <c r="AS51" s="192"/>
      <c r="AT51" s="190"/>
      <c r="AU51" s="191"/>
      <c r="AV51" s="191"/>
      <c r="AW51" s="192"/>
      <c r="AX51" s="47"/>
      <c r="AY51" s="191"/>
      <c r="AZ51" s="191"/>
      <c r="BA51" s="192"/>
      <c r="BB51" s="47">
        <f>SUM(BC51:BE51)</f>
        <v>4</v>
      </c>
      <c r="BC51" s="191">
        <v>1</v>
      </c>
      <c r="BD51" s="191">
        <v>1</v>
      </c>
      <c r="BE51" s="192">
        <v>2</v>
      </c>
      <c r="BQ51" s="175" t="s">
        <v>104</v>
      </c>
      <c r="BT51" s="175" t="s">
        <v>104</v>
      </c>
      <c r="BY51" s="175" t="s">
        <v>104</v>
      </c>
    </row>
    <row r="52" spans="2:57" s="175" customFormat="1" ht="99.75" customHeight="1" thickBot="1">
      <c r="B52" s="182">
        <v>15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324" t="s">
        <v>109</v>
      </c>
      <c r="U52" s="325"/>
      <c r="V52" s="326"/>
      <c r="W52" s="436"/>
      <c r="X52" s="437"/>
      <c r="Y52" s="437"/>
      <c r="Z52" s="437"/>
      <c r="AA52" s="437"/>
      <c r="AB52" s="235"/>
      <c r="AC52" s="445"/>
      <c r="AD52" s="446"/>
      <c r="AE52" s="207"/>
      <c r="AF52" s="208"/>
      <c r="AG52" s="208"/>
      <c r="AH52" s="208"/>
      <c r="AI52" s="208"/>
      <c r="AJ52" s="208"/>
      <c r="AK52" s="208"/>
      <c r="AL52" s="209"/>
      <c r="AM52" s="209"/>
      <c r="AN52" s="209"/>
      <c r="AO52" s="210"/>
      <c r="AP52" s="211"/>
      <c r="AQ52" s="212"/>
      <c r="AR52" s="212"/>
      <c r="AS52" s="213"/>
      <c r="AT52" s="211"/>
      <c r="AU52" s="212"/>
      <c r="AV52" s="212"/>
      <c r="AW52" s="214"/>
      <c r="AX52" s="215"/>
      <c r="AY52" s="212"/>
      <c r="AZ52" s="212"/>
      <c r="BA52" s="213"/>
      <c r="BB52" s="126"/>
      <c r="BC52" s="149"/>
      <c r="BD52" s="149"/>
      <c r="BE52" s="150"/>
    </row>
    <row r="53" spans="2:72" s="175" customFormat="1" ht="99.75" customHeight="1" thickBot="1">
      <c r="B53" s="236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432" t="s">
        <v>110</v>
      </c>
      <c r="U53" s="433"/>
      <c r="V53" s="434"/>
      <c r="W53" s="300" t="s">
        <v>62</v>
      </c>
      <c r="X53" s="301"/>
      <c r="Y53" s="301"/>
      <c r="Z53" s="301"/>
      <c r="AA53" s="301"/>
      <c r="AB53" s="238">
        <v>10</v>
      </c>
      <c r="AC53" s="317"/>
      <c r="AD53" s="318"/>
      <c r="AE53" s="238">
        <v>4</v>
      </c>
      <c r="AF53" s="208">
        <f>AE53*30</f>
        <v>120</v>
      </c>
      <c r="AG53" s="208">
        <f>AH53+AJ53+AL53</f>
        <v>72</v>
      </c>
      <c r="AH53" s="208">
        <v>18</v>
      </c>
      <c r="AI53" s="208"/>
      <c r="AJ53" s="208"/>
      <c r="AK53" s="208"/>
      <c r="AL53" s="209">
        <v>54</v>
      </c>
      <c r="AM53" s="209"/>
      <c r="AN53" s="209"/>
      <c r="AO53" s="210">
        <f>AF53-AG53</f>
        <v>48</v>
      </c>
      <c r="AP53" s="211"/>
      <c r="AQ53" s="212">
        <v>6</v>
      </c>
      <c r="AR53" s="212">
        <v>6</v>
      </c>
      <c r="AS53" s="213"/>
      <c r="AT53" s="215"/>
      <c r="AU53" s="212"/>
      <c r="AV53" s="212"/>
      <c r="AW53" s="213"/>
      <c r="AX53" s="126"/>
      <c r="AY53" s="212"/>
      <c r="AZ53" s="212"/>
      <c r="BA53" s="213"/>
      <c r="BB53" s="126">
        <f>SUM(BC53:BE53)</f>
        <v>4</v>
      </c>
      <c r="BC53" s="212">
        <v>1</v>
      </c>
      <c r="BD53" s="212"/>
      <c r="BE53" s="213">
        <v>3</v>
      </c>
      <c r="BL53" s="175" t="s">
        <v>104</v>
      </c>
      <c r="BT53" s="175" t="s">
        <v>104</v>
      </c>
    </row>
    <row r="54" spans="2:72" s="175" customFormat="1" ht="99.75" customHeight="1" thickBot="1">
      <c r="B54" s="236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432" t="s">
        <v>120</v>
      </c>
      <c r="U54" s="433"/>
      <c r="V54" s="434"/>
      <c r="W54" s="300" t="s">
        <v>62</v>
      </c>
      <c r="X54" s="301"/>
      <c r="Y54" s="301"/>
      <c r="Z54" s="301"/>
      <c r="AA54" s="301"/>
      <c r="AB54" s="238">
        <v>7</v>
      </c>
      <c r="AC54" s="317"/>
      <c r="AD54" s="318"/>
      <c r="AE54" s="238">
        <v>4</v>
      </c>
      <c r="AF54" s="208">
        <f>AE54*30</f>
        <v>120</v>
      </c>
      <c r="AG54" s="208">
        <f>AH54+AJ54+AL54</f>
        <v>72</v>
      </c>
      <c r="AH54" s="208">
        <v>18</v>
      </c>
      <c r="AI54" s="208">
        <v>8</v>
      </c>
      <c r="AJ54" s="208"/>
      <c r="AK54" s="208"/>
      <c r="AL54" s="209">
        <v>54</v>
      </c>
      <c r="AM54" s="209">
        <v>18</v>
      </c>
      <c r="AN54" s="209">
        <f>AG54-AI54-AM54</f>
        <v>46</v>
      </c>
      <c r="AO54" s="210">
        <f>AF54-AG54</f>
        <v>48</v>
      </c>
      <c r="AP54" s="211"/>
      <c r="AQ54" s="212">
        <v>6</v>
      </c>
      <c r="AR54" s="212">
        <v>6</v>
      </c>
      <c r="AS54" s="213"/>
      <c r="AT54" s="215"/>
      <c r="AU54" s="212"/>
      <c r="AV54" s="212"/>
      <c r="AW54" s="213"/>
      <c r="AX54" s="126"/>
      <c r="AY54" s="212"/>
      <c r="AZ54" s="212"/>
      <c r="BA54" s="213"/>
      <c r="BB54" s="126">
        <f>SUM(BC54:BE54)</f>
        <v>4</v>
      </c>
      <c r="BC54" s="212">
        <v>1</v>
      </c>
      <c r="BD54" s="212"/>
      <c r="BE54" s="213">
        <v>3</v>
      </c>
      <c r="BL54" s="175" t="s">
        <v>104</v>
      </c>
      <c r="BT54" s="175" t="s">
        <v>104</v>
      </c>
    </row>
    <row r="55" spans="2:57" s="175" customFormat="1" ht="99.75" customHeight="1" thickBot="1">
      <c r="B55" s="240">
        <v>16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327" t="s">
        <v>111</v>
      </c>
      <c r="U55" s="328"/>
      <c r="V55" s="329"/>
      <c r="W55" s="330"/>
      <c r="X55" s="331"/>
      <c r="Y55" s="331"/>
      <c r="Z55" s="331"/>
      <c r="AA55" s="331"/>
      <c r="AB55" s="242"/>
      <c r="AC55" s="281"/>
      <c r="AD55" s="282"/>
      <c r="AE55" s="243"/>
      <c r="AF55" s="244"/>
      <c r="AG55" s="244"/>
      <c r="AH55" s="244"/>
      <c r="AI55" s="244"/>
      <c r="AJ55" s="244"/>
      <c r="AK55" s="244"/>
      <c r="AL55" s="245"/>
      <c r="AM55" s="245"/>
      <c r="AN55" s="245"/>
      <c r="AO55" s="246"/>
      <c r="AP55" s="247"/>
      <c r="AQ55" s="248"/>
      <c r="AR55" s="248"/>
      <c r="AS55" s="249"/>
      <c r="AT55" s="247"/>
      <c r="AU55" s="248"/>
      <c r="AV55" s="248"/>
      <c r="AW55" s="250"/>
      <c r="AX55" s="251"/>
      <c r="AY55" s="248"/>
      <c r="AZ55" s="248"/>
      <c r="BA55" s="249"/>
      <c r="BB55" s="61"/>
      <c r="BC55" s="62"/>
      <c r="BD55" s="62"/>
      <c r="BE55" s="63"/>
    </row>
    <row r="56" spans="2:57" s="175" customFormat="1" ht="99.75" customHeight="1" thickBot="1">
      <c r="B56" s="252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468" t="s">
        <v>122</v>
      </c>
      <c r="U56" s="469"/>
      <c r="V56" s="470"/>
      <c r="W56" s="300" t="s">
        <v>62</v>
      </c>
      <c r="X56" s="301"/>
      <c r="Y56" s="301"/>
      <c r="Z56" s="301"/>
      <c r="AA56" s="301"/>
      <c r="AB56" s="200">
        <v>10</v>
      </c>
      <c r="AC56" s="253"/>
      <c r="AD56" s="254"/>
      <c r="AE56" s="179">
        <v>4</v>
      </c>
      <c r="AF56" s="255">
        <v>120</v>
      </c>
      <c r="AG56" s="255">
        <v>72</v>
      </c>
      <c r="AH56" s="255">
        <v>36</v>
      </c>
      <c r="AI56" s="255"/>
      <c r="AJ56" s="255"/>
      <c r="AK56" s="255"/>
      <c r="AL56" s="256">
        <v>36</v>
      </c>
      <c r="AM56" s="256"/>
      <c r="AN56" s="256"/>
      <c r="AO56" s="201">
        <v>48</v>
      </c>
      <c r="AP56" s="257"/>
      <c r="AQ56" s="258">
        <v>6</v>
      </c>
      <c r="AR56" s="258">
        <v>6</v>
      </c>
      <c r="AS56" s="259"/>
      <c r="AT56" s="257"/>
      <c r="AU56" s="258"/>
      <c r="AV56" s="258">
        <v>6</v>
      </c>
      <c r="AW56" s="260"/>
      <c r="AX56" s="261"/>
      <c r="AY56" s="258"/>
      <c r="AZ56" s="258"/>
      <c r="BA56" s="259"/>
      <c r="BB56" s="262">
        <v>4</v>
      </c>
      <c r="BC56" s="171">
        <v>2</v>
      </c>
      <c r="BD56" s="171"/>
      <c r="BE56" s="263">
        <v>2</v>
      </c>
    </row>
    <row r="57" spans="2:72" s="175" customFormat="1" ht="99.75" customHeight="1" thickBot="1">
      <c r="B57" s="236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432" t="s">
        <v>121</v>
      </c>
      <c r="U57" s="433"/>
      <c r="V57" s="434"/>
      <c r="W57" s="300" t="s">
        <v>62</v>
      </c>
      <c r="X57" s="301"/>
      <c r="Y57" s="301"/>
      <c r="Z57" s="301"/>
      <c r="AA57" s="301"/>
      <c r="AB57" s="238">
        <v>7</v>
      </c>
      <c r="AC57" s="317"/>
      <c r="AD57" s="318"/>
      <c r="AE57" s="238">
        <v>4</v>
      </c>
      <c r="AF57" s="208">
        <f>AE57*30</f>
        <v>120</v>
      </c>
      <c r="AG57" s="208">
        <f>AH57+AJ57+AL57</f>
        <v>72</v>
      </c>
      <c r="AH57" s="208">
        <v>36</v>
      </c>
      <c r="AI57" s="208">
        <v>12</v>
      </c>
      <c r="AJ57" s="208"/>
      <c r="AK57" s="208"/>
      <c r="AL57" s="209">
        <v>36</v>
      </c>
      <c r="AM57" s="209">
        <v>14</v>
      </c>
      <c r="AN57" s="209">
        <f>AG57-AI57-AM57</f>
        <v>46</v>
      </c>
      <c r="AO57" s="210">
        <f>AF57-AG57</f>
        <v>48</v>
      </c>
      <c r="AP57" s="211"/>
      <c r="AQ57" s="212">
        <v>6</v>
      </c>
      <c r="AR57" s="212">
        <v>6</v>
      </c>
      <c r="AS57" s="213"/>
      <c r="AT57" s="215"/>
      <c r="AU57" s="212"/>
      <c r="AV57" s="212">
        <v>6</v>
      </c>
      <c r="AW57" s="213"/>
      <c r="AX57" s="126"/>
      <c r="AY57" s="212"/>
      <c r="AZ57" s="212"/>
      <c r="BA57" s="213"/>
      <c r="BB57" s="126">
        <v>4</v>
      </c>
      <c r="BC57" s="212">
        <v>2</v>
      </c>
      <c r="BD57" s="212"/>
      <c r="BE57" s="213">
        <v>2</v>
      </c>
      <c r="BP57" s="175" t="s">
        <v>104</v>
      </c>
      <c r="BT57" s="175" t="s">
        <v>104</v>
      </c>
    </row>
    <row r="58" spans="1:57" ht="88.5" customHeight="1" thickBot="1">
      <c r="A58" s="92"/>
      <c r="B58" s="9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440" t="s">
        <v>73</v>
      </c>
      <c r="U58" s="441"/>
      <c r="V58" s="442"/>
      <c r="W58" s="441"/>
      <c r="X58" s="441"/>
      <c r="Y58" s="441"/>
      <c r="Z58" s="441"/>
      <c r="AA58" s="441"/>
      <c r="AB58" s="441"/>
      <c r="AC58" s="441"/>
      <c r="AD58" s="97"/>
      <c r="AE58" s="68">
        <f>AE39+AE41+AE44+AE47+AE50+AE53+AE56</f>
        <v>28</v>
      </c>
      <c r="AF58" s="68">
        <f aca="true" t="shared" si="4" ref="AF58:AL58">AF39+AF41+AF44+AF47+AF50+AF53+AF56</f>
        <v>840</v>
      </c>
      <c r="AG58" s="68">
        <v>468</v>
      </c>
      <c r="AH58" s="68">
        <f t="shared" si="4"/>
        <v>180</v>
      </c>
      <c r="AI58" s="68">
        <f>SUM(AI41:AI57)</f>
        <v>70</v>
      </c>
      <c r="AJ58" s="68">
        <v>72</v>
      </c>
      <c r="AK58" s="68">
        <f>SUM(AK41:AK57)</f>
        <v>28</v>
      </c>
      <c r="AL58" s="68">
        <f t="shared" si="4"/>
        <v>216</v>
      </c>
      <c r="AM58" s="68">
        <f>SUM(AM39:AM57)</f>
        <v>78</v>
      </c>
      <c r="AN58" s="68">
        <f>SUM(AN39:AN57)</f>
        <v>292</v>
      </c>
      <c r="AO58" s="68">
        <v>372</v>
      </c>
      <c r="AP58" s="69"/>
      <c r="AQ58" s="70">
        <v>7</v>
      </c>
      <c r="AR58" s="70">
        <v>7</v>
      </c>
      <c r="AS58" s="71"/>
      <c r="AT58" s="69"/>
      <c r="AU58" s="70"/>
      <c r="AV58" s="70">
        <v>2</v>
      </c>
      <c r="AW58" s="72"/>
      <c r="AX58" s="73">
        <f>AX47+AX44</f>
        <v>8</v>
      </c>
      <c r="AY58" s="73">
        <f>AY47+AY44</f>
        <v>2</v>
      </c>
      <c r="AZ58" s="73">
        <f>AZ47+AZ44</f>
        <v>1</v>
      </c>
      <c r="BA58" s="73">
        <f>BA47+BA44</f>
        <v>5</v>
      </c>
      <c r="BB58" s="151">
        <f>BB56+BB53+BB50+BB41+BB39</f>
        <v>19</v>
      </c>
      <c r="BC58" s="151">
        <f>BC56+BC53+BC50+BC41+BC39</f>
        <v>8</v>
      </c>
      <c r="BD58" s="151">
        <f>BD56+BD53+BD50+BD41+BD39</f>
        <v>4</v>
      </c>
      <c r="BE58" s="151">
        <f>BE56+BE53+BE50+BE41+BE39</f>
        <v>7</v>
      </c>
    </row>
    <row r="59" spans="1:57" ht="88.5" customHeight="1" thickBot="1">
      <c r="A59" s="92"/>
      <c r="B59" s="443" t="s">
        <v>74</v>
      </c>
      <c r="C59" s="443"/>
      <c r="D59" s="443"/>
      <c r="E59" s="443"/>
      <c r="F59" s="443"/>
      <c r="G59" s="443"/>
      <c r="H59" s="443"/>
      <c r="I59" s="443"/>
      <c r="J59" s="443"/>
      <c r="K59" s="443"/>
      <c r="L59" s="443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4"/>
      <c r="AE59" s="98">
        <f>AE58</f>
        <v>28</v>
      </c>
      <c r="AF59" s="98">
        <f aca="true" t="shared" si="5" ref="AF59:AO59">AF58</f>
        <v>840</v>
      </c>
      <c r="AG59" s="98">
        <f t="shared" si="5"/>
        <v>468</v>
      </c>
      <c r="AH59" s="98">
        <f t="shared" si="5"/>
        <v>180</v>
      </c>
      <c r="AI59" s="98">
        <f t="shared" si="5"/>
        <v>70</v>
      </c>
      <c r="AJ59" s="98">
        <f t="shared" si="5"/>
        <v>72</v>
      </c>
      <c r="AK59" s="98">
        <f t="shared" si="5"/>
        <v>28</v>
      </c>
      <c r="AL59" s="98">
        <f t="shared" si="5"/>
        <v>216</v>
      </c>
      <c r="AM59" s="98">
        <f t="shared" si="5"/>
        <v>78</v>
      </c>
      <c r="AN59" s="98">
        <f t="shared" si="5"/>
        <v>292</v>
      </c>
      <c r="AO59" s="98">
        <f t="shared" si="5"/>
        <v>372</v>
      </c>
      <c r="AP59" s="99"/>
      <c r="AQ59" s="100">
        <f>AQ58</f>
        <v>7</v>
      </c>
      <c r="AR59" s="100">
        <f>AR58</f>
        <v>7</v>
      </c>
      <c r="AS59" s="100"/>
      <c r="AT59" s="100"/>
      <c r="AU59" s="100"/>
      <c r="AV59" s="100">
        <f>AV58</f>
        <v>2</v>
      </c>
      <c r="AW59" s="100"/>
      <c r="AX59" s="152">
        <f aca="true" t="shared" si="6" ref="AX59:BE59">AX58</f>
        <v>8</v>
      </c>
      <c r="AY59" s="152">
        <f t="shared" si="6"/>
        <v>2</v>
      </c>
      <c r="AZ59" s="152">
        <f t="shared" si="6"/>
        <v>1</v>
      </c>
      <c r="BA59" s="152">
        <f t="shared" si="6"/>
        <v>5</v>
      </c>
      <c r="BB59" s="101">
        <f t="shared" si="6"/>
        <v>19</v>
      </c>
      <c r="BC59" s="101">
        <f t="shared" si="6"/>
        <v>8</v>
      </c>
      <c r="BD59" s="101">
        <f t="shared" si="6"/>
        <v>4</v>
      </c>
      <c r="BE59" s="101">
        <f t="shared" si="6"/>
        <v>7</v>
      </c>
    </row>
    <row r="60" spans="1:57" ht="102" customHeight="1" thickBot="1">
      <c r="A60" s="92"/>
      <c r="B60" s="319" t="s">
        <v>56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19"/>
      <c r="P60" s="319"/>
      <c r="Q60" s="319"/>
      <c r="R60" s="319"/>
      <c r="S60" s="319"/>
      <c r="T60" s="319"/>
      <c r="U60" s="319"/>
      <c r="V60" s="319"/>
      <c r="W60" s="319"/>
      <c r="X60" s="319"/>
      <c r="Y60" s="319"/>
      <c r="Z60" s="319"/>
      <c r="AA60" s="319"/>
      <c r="AB60" s="319"/>
      <c r="AC60" s="319"/>
      <c r="AD60" s="320"/>
      <c r="AE60" s="166">
        <f>AE59+AE33</f>
        <v>60</v>
      </c>
      <c r="AF60" s="166">
        <f aca="true" t="shared" si="7" ref="AF60:AO60">AF59+AF33</f>
        <v>1800</v>
      </c>
      <c r="AG60" s="166">
        <f t="shared" si="7"/>
        <v>918</v>
      </c>
      <c r="AH60" s="166">
        <f t="shared" si="7"/>
        <v>378</v>
      </c>
      <c r="AI60" s="166">
        <f t="shared" si="7"/>
        <v>70</v>
      </c>
      <c r="AJ60" s="166">
        <f t="shared" si="7"/>
        <v>216</v>
      </c>
      <c r="AK60" s="166">
        <f t="shared" si="7"/>
        <v>28</v>
      </c>
      <c r="AL60" s="166">
        <f t="shared" si="7"/>
        <v>324</v>
      </c>
      <c r="AM60" s="166">
        <f t="shared" si="7"/>
        <v>78</v>
      </c>
      <c r="AN60" s="166">
        <f t="shared" si="7"/>
        <v>292</v>
      </c>
      <c r="AO60" s="166">
        <f t="shared" si="7"/>
        <v>882</v>
      </c>
      <c r="AP60" s="70">
        <f>AP59+AP33</f>
        <v>5</v>
      </c>
      <c r="AQ60" s="70">
        <f>AQ59+AQ33</f>
        <v>11</v>
      </c>
      <c r="AR60" s="70">
        <f aca="true" t="shared" si="8" ref="AR60:BE60">AR59+AR33</f>
        <v>14</v>
      </c>
      <c r="AS60" s="70">
        <f t="shared" si="8"/>
        <v>2</v>
      </c>
      <c r="AT60" s="70"/>
      <c r="AU60" s="70">
        <f t="shared" si="8"/>
        <v>1</v>
      </c>
      <c r="AV60" s="70">
        <v>3</v>
      </c>
      <c r="AW60" s="70"/>
      <c r="AX60" s="70">
        <f t="shared" si="8"/>
        <v>25</v>
      </c>
      <c r="AY60" s="70">
        <f t="shared" si="8"/>
        <v>10</v>
      </c>
      <c r="AZ60" s="70">
        <f t="shared" si="8"/>
        <v>5</v>
      </c>
      <c r="BA60" s="70">
        <f t="shared" si="8"/>
        <v>10</v>
      </c>
      <c r="BB60" s="70">
        <f t="shared" si="8"/>
        <v>27</v>
      </c>
      <c r="BC60" s="70">
        <f t="shared" si="8"/>
        <v>11</v>
      </c>
      <c r="BD60" s="70">
        <f t="shared" si="8"/>
        <v>8</v>
      </c>
      <c r="BE60" s="70">
        <f t="shared" si="8"/>
        <v>8</v>
      </c>
    </row>
    <row r="61" spans="2:57" ht="60" customHeight="1">
      <c r="B61" s="32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323"/>
      <c r="V61" s="323"/>
      <c r="W61" s="28"/>
      <c r="X61" s="28"/>
      <c r="Y61" s="102"/>
      <c r="Z61" s="102"/>
      <c r="AA61" s="103"/>
      <c r="AB61" s="302" t="s">
        <v>29</v>
      </c>
      <c r="AC61" s="303"/>
      <c r="AD61" s="304"/>
      <c r="AE61" s="335" t="s">
        <v>30</v>
      </c>
      <c r="AF61" s="336"/>
      <c r="AG61" s="336"/>
      <c r="AH61" s="336"/>
      <c r="AI61" s="336"/>
      <c r="AJ61" s="336"/>
      <c r="AK61" s="336"/>
      <c r="AL61" s="336"/>
      <c r="AM61" s="336"/>
      <c r="AN61" s="336"/>
      <c r="AO61" s="337"/>
      <c r="AP61" s="104">
        <f>AX61+BB61</f>
        <v>5</v>
      </c>
      <c r="AQ61" s="105"/>
      <c r="AR61" s="105"/>
      <c r="AS61" s="106"/>
      <c r="AT61" s="104"/>
      <c r="AU61" s="105"/>
      <c r="AV61" s="105"/>
      <c r="AW61" s="106"/>
      <c r="AX61" s="104">
        <v>3</v>
      </c>
      <c r="AY61" s="105"/>
      <c r="AZ61" s="105"/>
      <c r="BA61" s="107"/>
      <c r="BB61" s="108">
        <v>2</v>
      </c>
      <c r="BC61" s="109"/>
      <c r="BD61" s="153"/>
      <c r="BE61" s="154"/>
    </row>
    <row r="62" spans="2:57" ht="60" customHeight="1">
      <c r="B62" s="322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64" t="s">
        <v>33</v>
      </c>
      <c r="U62" s="265"/>
      <c r="V62" s="265"/>
      <c r="W62" s="178"/>
      <c r="X62" s="178"/>
      <c r="Y62" s="266"/>
      <c r="Z62" s="266"/>
      <c r="AA62" s="102"/>
      <c r="AB62" s="305"/>
      <c r="AC62" s="306"/>
      <c r="AD62" s="307"/>
      <c r="AE62" s="297" t="s">
        <v>31</v>
      </c>
      <c r="AF62" s="298"/>
      <c r="AG62" s="298"/>
      <c r="AH62" s="298"/>
      <c r="AI62" s="298"/>
      <c r="AJ62" s="298"/>
      <c r="AK62" s="298"/>
      <c r="AL62" s="298"/>
      <c r="AM62" s="298"/>
      <c r="AN62" s="298"/>
      <c r="AO62" s="299"/>
      <c r="AP62" s="110"/>
      <c r="AQ62" s="111">
        <f>AX62+BB62</f>
        <v>11</v>
      </c>
      <c r="AR62" s="111"/>
      <c r="AS62" s="112"/>
      <c r="AT62" s="110"/>
      <c r="AU62" s="111"/>
      <c r="AV62" s="111"/>
      <c r="AW62" s="112"/>
      <c r="AX62" s="110">
        <v>4</v>
      </c>
      <c r="AY62" s="111"/>
      <c r="AZ62" s="111"/>
      <c r="BA62" s="113"/>
      <c r="BB62" s="114">
        <v>7</v>
      </c>
      <c r="BC62" s="115"/>
      <c r="BD62" s="155"/>
      <c r="BE62" s="156"/>
    </row>
    <row r="63" spans="2:57" ht="60" customHeight="1">
      <c r="B63" s="322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64" t="s">
        <v>85</v>
      </c>
      <c r="U63" s="264"/>
      <c r="V63" s="265"/>
      <c r="W63" s="178"/>
      <c r="X63" s="178"/>
      <c r="Y63" s="267"/>
      <c r="Z63" s="267"/>
      <c r="AA63" s="102"/>
      <c r="AB63" s="305"/>
      <c r="AC63" s="306"/>
      <c r="AD63" s="307"/>
      <c r="AE63" s="297" t="s">
        <v>32</v>
      </c>
      <c r="AF63" s="298"/>
      <c r="AG63" s="298"/>
      <c r="AH63" s="298"/>
      <c r="AI63" s="298"/>
      <c r="AJ63" s="298"/>
      <c r="AK63" s="298"/>
      <c r="AL63" s="298"/>
      <c r="AM63" s="298"/>
      <c r="AN63" s="298"/>
      <c r="AO63" s="299"/>
      <c r="AP63" s="110"/>
      <c r="AQ63" s="111"/>
      <c r="AR63" s="111">
        <f>AX63+BB63</f>
        <v>14</v>
      </c>
      <c r="AS63" s="112"/>
      <c r="AT63" s="110"/>
      <c r="AU63" s="111"/>
      <c r="AV63" s="111"/>
      <c r="AW63" s="112"/>
      <c r="AX63" s="110">
        <v>7</v>
      </c>
      <c r="AY63" s="111"/>
      <c r="AZ63" s="111"/>
      <c r="BA63" s="113"/>
      <c r="BB63" s="114">
        <v>7</v>
      </c>
      <c r="BC63" s="115"/>
      <c r="BD63" s="155"/>
      <c r="BE63" s="156"/>
    </row>
    <row r="64" spans="2:57" ht="60" customHeight="1">
      <c r="B64" s="322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426" t="s">
        <v>86</v>
      </c>
      <c r="U64" s="426"/>
      <c r="V64" s="265"/>
      <c r="W64" s="178"/>
      <c r="X64" s="178"/>
      <c r="Y64" s="266"/>
      <c r="Z64" s="266"/>
      <c r="AA64" s="102"/>
      <c r="AB64" s="305"/>
      <c r="AC64" s="306"/>
      <c r="AD64" s="307"/>
      <c r="AE64" s="297" t="s">
        <v>34</v>
      </c>
      <c r="AF64" s="298"/>
      <c r="AG64" s="298"/>
      <c r="AH64" s="298"/>
      <c r="AI64" s="298"/>
      <c r="AJ64" s="298"/>
      <c r="AK64" s="298"/>
      <c r="AL64" s="298"/>
      <c r="AM64" s="298"/>
      <c r="AN64" s="298"/>
      <c r="AO64" s="299"/>
      <c r="AP64" s="110"/>
      <c r="AQ64" s="111"/>
      <c r="AR64" s="111"/>
      <c r="AS64" s="112">
        <f>AX64+BB64</f>
        <v>2</v>
      </c>
      <c r="AT64" s="110"/>
      <c r="AU64" s="111"/>
      <c r="AV64" s="111"/>
      <c r="AW64" s="112"/>
      <c r="AX64" s="110">
        <v>1</v>
      </c>
      <c r="AY64" s="111"/>
      <c r="AZ64" s="111"/>
      <c r="BA64" s="113"/>
      <c r="BB64" s="114">
        <v>1</v>
      </c>
      <c r="BC64" s="115"/>
      <c r="BD64" s="155"/>
      <c r="BE64" s="156"/>
    </row>
    <row r="65" spans="2:57" ht="60" customHeight="1">
      <c r="B65" s="322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426" t="s">
        <v>87</v>
      </c>
      <c r="U65" s="426"/>
      <c r="V65" s="426"/>
      <c r="W65" s="426"/>
      <c r="X65" s="426"/>
      <c r="Y65" s="426"/>
      <c r="Z65" s="426"/>
      <c r="AA65" s="3"/>
      <c r="AB65" s="305"/>
      <c r="AC65" s="306"/>
      <c r="AD65" s="307"/>
      <c r="AE65" s="297" t="s">
        <v>35</v>
      </c>
      <c r="AF65" s="298"/>
      <c r="AG65" s="298"/>
      <c r="AH65" s="298"/>
      <c r="AI65" s="298"/>
      <c r="AJ65" s="298"/>
      <c r="AK65" s="298"/>
      <c r="AL65" s="298"/>
      <c r="AM65" s="298"/>
      <c r="AN65" s="298"/>
      <c r="AO65" s="299"/>
      <c r="AP65" s="110"/>
      <c r="AQ65" s="111"/>
      <c r="AR65" s="111"/>
      <c r="AS65" s="112"/>
      <c r="AT65" s="110"/>
      <c r="AU65" s="111"/>
      <c r="AV65" s="111"/>
      <c r="AW65" s="112"/>
      <c r="AX65" s="110"/>
      <c r="AY65" s="111"/>
      <c r="AZ65" s="111"/>
      <c r="BA65" s="113"/>
      <c r="BB65" s="114"/>
      <c r="BC65" s="115"/>
      <c r="BD65" s="155"/>
      <c r="BE65" s="156"/>
    </row>
    <row r="66" spans="2:57" ht="60" customHeight="1">
      <c r="B66" s="322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426" t="s">
        <v>88</v>
      </c>
      <c r="U66" s="426"/>
      <c r="V66" s="426"/>
      <c r="W66" s="426"/>
      <c r="X66" s="426"/>
      <c r="Y66" s="426"/>
      <c r="Z66" s="266"/>
      <c r="AA66" s="102"/>
      <c r="AB66" s="305"/>
      <c r="AC66" s="306"/>
      <c r="AD66" s="307"/>
      <c r="AE66" s="297" t="s">
        <v>22</v>
      </c>
      <c r="AF66" s="298"/>
      <c r="AG66" s="298"/>
      <c r="AH66" s="298"/>
      <c r="AI66" s="298"/>
      <c r="AJ66" s="298"/>
      <c r="AK66" s="298"/>
      <c r="AL66" s="298"/>
      <c r="AM66" s="298"/>
      <c r="AN66" s="298"/>
      <c r="AO66" s="299"/>
      <c r="AP66" s="110"/>
      <c r="AQ66" s="111"/>
      <c r="AR66" s="111"/>
      <c r="AS66" s="112"/>
      <c r="AT66" s="110"/>
      <c r="AU66" s="111">
        <v>1</v>
      </c>
      <c r="AV66" s="111"/>
      <c r="AW66" s="112"/>
      <c r="AX66" s="110">
        <v>1</v>
      </c>
      <c r="AY66" s="111"/>
      <c r="AZ66" s="111"/>
      <c r="BA66" s="113"/>
      <c r="BB66" s="114"/>
      <c r="BC66" s="115"/>
      <c r="BD66" s="155"/>
      <c r="BE66" s="156"/>
    </row>
    <row r="67" spans="2:57" ht="60" customHeight="1">
      <c r="B67" s="322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435" t="s">
        <v>83</v>
      </c>
      <c r="U67" s="435"/>
      <c r="V67" s="435"/>
      <c r="W67" s="435"/>
      <c r="X67" s="435"/>
      <c r="Y67" s="268"/>
      <c r="Z67" s="268"/>
      <c r="AA67" s="102"/>
      <c r="AB67" s="305"/>
      <c r="AC67" s="306"/>
      <c r="AD67" s="307"/>
      <c r="AE67" s="297" t="s">
        <v>23</v>
      </c>
      <c r="AF67" s="298"/>
      <c r="AG67" s="298"/>
      <c r="AH67" s="298"/>
      <c r="AI67" s="298"/>
      <c r="AJ67" s="298"/>
      <c r="AK67" s="298"/>
      <c r="AL67" s="298"/>
      <c r="AM67" s="298"/>
      <c r="AN67" s="298"/>
      <c r="AO67" s="299"/>
      <c r="AP67" s="110"/>
      <c r="AQ67" s="111"/>
      <c r="AR67" s="111"/>
      <c r="AS67" s="112"/>
      <c r="AT67" s="110"/>
      <c r="AU67" s="111"/>
      <c r="AV67" s="111">
        <v>3</v>
      </c>
      <c r="AW67" s="112"/>
      <c r="AX67" s="110"/>
      <c r="AY67" s="111"/>
      <c r="AZ67" s="111"/>
      <c r="BA67" s="113"/>
      <c r="BB67" s="114">
        <v>3</v>
      </c>
      <c r="BC67" s="115"/>
      <c r="BD67" s="155"/>
      <c r="BE67" s="156"/>
    </row>
    <row r="68" spans="2:57" ht="60" customHeight="1" thickBot="1">
      <c r="B68" s="322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435" t="s">
        <v>84</v>
      </c>
      <c r="U68" s="435"/>
      <c r="V68" s="435"/>
      <c r="W68" s="435"/>
      <c r="X68" s="435"/>
      <c r="Y68" s="268"/>
      <c r="Z68" s="268"/>
      <c r="AA68" s="102"/>
      <c r="AB68" s="308"/>
      <c r="AC68" s="309"/>
      <c r="AD68" s="310"/>
      <c r="AE68" s="332" t="s">
        <v>36</v>
      </c>
      <c r="AF68" s="333"/>
      <c r="AG68" s="333"/>
      <c r="AH68" s="333"/>
      <c r="AI68" s="333"/>
      <c r="AJ68" s="333"/>
      <c r="AK68" s="333"/>
      <c r="AL68" s="333"/>
      <c r="AM68" s="333"/>
      <c r="AN68" s="333"/>
      <c r="AO68" s="334"/>
      <c r="AP68" s="116"/>
      <c r="AQ68" s="117"/>
      <c r="AR68" s="117"/>
      <c r="AS68" s="118"/>
      <c r="AT68" s="116"/>
      <c r="AU68" s="117"/>
      <c r="AV68" s="117"/>
      <c r="AW68" s="118"/>
      <c r="AX68" s="116"/>
      <c r="AY68" s="117"/>
      <c r="AZ68" s="117"/>
      <c r="BA68" s="119"/>
      <c r="BB68" s="120"/>
      <c r="BC68" s="121"/>
      <c r="BD68" s="157"/>
      <c r="BE68" s="158"/>
    </row>
    <row r="69" spans="21:23" ht="72" customHeight="1">
      <c r="U69" s="2"/>
      <c r="V69" s="2"/>
      <c r="W69" s="21"/>
    </row>
    <row r="70" spans="2:57" ht="142.5" customHeight="1">
      <c r="B70" s="8"/>
      <c r="C70" s="14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8"/>
      <c r="T70" s="8"/>
      <c r="U70" s="8"/>
      <c r="V70" s="8"/>
      <c r="W70" s="8"/>
      <c r="X70" s="8"/>
      <c r="Y70" s="8"/>
      <c r="Z70" s="8"/>
      <c r="AA70" s="8"/>
      <c r="AB70" s="8"/>
      <c r="AC70" s="14" t="s">
        <v>125</v>
      </c>
      <c r="AD70" s="14"/>
      <c r="AE70" s="167"/>
      <c r="AF70" s="167"/>
      <c r="AG70" s="270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4"/>
      <c r="BE70" s="14"/>
    </row>
    <row r="71" spans="2:56" ht="25.5" customHeight="1"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2"/>
      <c r="V71" s="30"/>
      <c r="W71" s="30"/>
      <c r="X71" s="30"/>
      <c r="Y71" s="30"/>
      <c r="Z71" s="30"/>
      <c r="AA71" s="30"/>
      <c r="AB71" s="30"/>
      <c r="AC71" s="30"/>
      <c r="AD71" s="30"/>
      <c r="AE71" s="271"/>
      <c r="AF71" s="271"/>
      <c r="AG71" s="271"/>
      <c r="AH71" s="271"/>
      <c r="AI71" s="271"/>
      <c r="AJ71" s="271"/>
      <c r="AK71" s="271"/>
      <c r="AL71" s="271"/>
      <c r="AM71" s="271"/>
      <c r="AN71" s="271"/>
      <c r="AO71" s="271"/>
      <c r="AP71" s="271"/>
      <c r="AQ71" s="271"/>
      <c r="AR71" s="271"/>
      <c r="AS71" s="271"/>
      <c r="AT71" s="271"/>
      <c r="AU71" s="271"/>
      <c r="AV71" s="271"/>
      <c r="AW71" s="271"/>
      <c r="AX71" s="271"/>
      <c r="AY71" s="271"/>
      <c r="AZ71" s="271"/>
      <c r="BA71" s="271"/>
      <c r="BB71" s="271"/>
      <c r="BC71" s="271"/>
      <c r="BD71" s="127"/>
    </row>
    <row r="72" spans="21:55" ht="6.75" customHeight="1">
      <c r="U72" s="91"/>
      <c r="V72" s="128"/>
      <c r="W72" s="128"/>
      <c r="X72" s="128"/>
      <c r="Y72" s="129"/>
      <c r="Z72" s="129"/>
      <c r="AA72" s="129"/>
      <c r="AB72" s="129"/>
      <c r="AC72" s="129"/>
      <c r="AD72" s="129"/>
      <c r="AE72" s="269"/>
      <c r="AF72" s="283"/>
      <c r="AG72" s="283"/>
      <c r="AH72" s="283"/>
      <c r="AI72" s="283"/>
      <c r="AJ72" s="283"/>
      <c r="AK72" s="283"/>
      <c r="AL72" s="283"/>
      <c r="AM72" s="283"/>
      <c r="AN72" s="283"/>
      <c r="AO72" s="283"/>
      <c r="AP72" s="283"/>
      <c r="AQ72" s="283"/>
      <c r="AR72" s="283"/>
      <c r="AS72" s="283"/>
      <c r="AT72" s="283"/>
      <c r="AU72" s="283"/>
      <c r="AV72" s="283"/>
      <c r="AW72" s="283"/>
      <c r="AX72" s="283"/>
      <c r="AY72" s="283"/>
      <c r="AZ72" s="283"/>
      <c r="BA72" s="283"/>
      <c r="BB72" s="283"/>
      <c r="BC72" s="283"/>
    </row>
    <row r="73" spans="21:53" ht="74.25" customHeight="1">
      <c r="U73" s="91"/>
      <c r="V73" s="272" t="s">
        <v>39</v>
      </c>
      <c r="W73" s="273"/>
      <c r="X73" s="130"/>
      <c r="Y73" s="131"/>
      <c r="Z73" s="131"/>
      <c r="AA73" s="277" t="s">
        <v>76</v>
      </c>
      <c r="AB73" s="277"/>
      <c r="AC73" s="277"/>
      <c r="AD73" s="277"/>
      <c r="AE73" s="277"/>
      <c r="AF73" s="277"/>
      <c r="AG73" s="277"/>
      <c r="AH73" s="124"/>
      <c r="AI73" s="124"/>
      <c r="AJ73" s="316" t="s">
        <v>75</v>
      </c>
      <c r="AK73" s="316"/>
      <c r="AL73" s="316"/>
      <c r="AM73" s="316"/>
      <c r="AN73" s="316"/>
      <c r="AO73" s="316"/>
      <c r="AP73" s="316"/>
      <c r="AQ73" s="316"/>
      <c r="AR73" s="130"/>
      <c r="AS73" s="130"/>
      <c r="AT73" s="131"/>
      <c r="AU73" s="277" t="s">
        <v>77</v>
      </c>
      <c r="AV73" s="277"/>
      <c r="AW73" s="277"/>
      <c r="AX73" s="277"/>
      <c r="AY73" s="277"/>
      <c r="AZ73" s="277"/>
      <c r="BA73" s="277"/>
    </row>
    <row r="74" spans="2:52" s="132" customFormat="1" ht="39.75" customHeight="1"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E74" s="133"/>
      <c r="AF74" s="133"/>
      <c r="AH74" s="134"/>
      <c r="AI74" s="134"/>
      <c r="AJ74" s="134"/>
      <c r="AK74" s="134"/>
      <c r="AL74" s="134"/>
      <c r="AM74" s="134"/>
      <c r="AN74" s="134"/>
      <c r="AO74" s="133"/>
      <c r="AP74" s="135"/>
      <c r="AQ74" s="133"/>
      <c r="AS74" s="136"/>
      <c r="AU74" s="137"/>
      <c r="AW74" s="133"/>
      <c r="AX74" s="133"/>
      <c r="AY74" s="133"/>
      <c r="AZ74" s="133"/>
    </row>
    <row r="75" spans="21:53" ht="14.25" customHeight="1">
      <c r="U75" s="2"/>
      <c r="V75" s="125"/>
      <c r="W75" s="125"/>
      <c r="X75" s="125"/>
      <c r="Y75" s="138"/>
      <c r="Z75" s="138"/>
      <c r="AA75" s="138"/>
      <c r="AB75" s="138"/>
      <c r="AC75" s="138"/>
      <c r="AD75" s="138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125"/>
      <c r="AT75" s="125"/>
      <c r="AU75" s="125"/>
      <c r="AV75" s="125"/>
      <c r="AW75" s="125"/>
      <c r="AX75" s="125"/>
      <c r="AY75" s="125"/>
      <c r="AZ75" s="125"/>
      <c r="BA75" s="125"/>
    </row>
    <row r="76" spans="2:53" ht="60" customHeight="1">
      <c r="B76" s="274"/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138"/>
      <c r="AE76" s="129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125"/>
      <c r="AT76" s="125"/>
      <c r="AU76" s="125"/>
      <c r="AV76" s="125"/>
      <c r="AW76" s="125"/>
      <c r="AX76" s="125"/>
      <c r="AY76" s="125"/>
      <c r="AZ76" s="125"/>
      <c r="BA76" s="125"/>
    </row>
    <row r="77" spans="21:29" ht="90" customHeight="1">
      <c r="U77" s="2"/>
      <c r="V77" s="2"/>
      <c r="W77" s="2"/>
      <c r="X77" s="2"/>
      <c r="Y77" s="2"/>
      <c r="Z77" s="2"/>
      <c r="AA77" s="2"/>
      <c r="AB77" s="2"/>
      <c r="AC77" s="2"/>
    </row>
    <row r="80" spans="42:52" ht="81.75" customHeight="1"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</sheetData>
  <sheetProtection/>
  <mergeCells count="173">
    <mergeCell ref="AC38:AD38"/>
    <mergeCell ref="T39:V39"/>
    <mergeCell ref="W39:AA39"/>
    <mergeCell ref="T56:V56"/>
    <mergeCell ref="AC50:AD50"/>
    <mergeCell ref="T48:V48"/>
    <mergeCell ref="W48:AA48"/>
    <mergeCell ref="T55:V55"/>
    <mergeCell ref="W55:AA55"/>
    <mergeCell ref="T47:V47"/>
    <mergeCell ref="AC57:AD57"/>
    <mergeCell ref="W56:AA56"/>
    <mergeCell ref="T52:V52"/>
    <mergeCell ref="W52:AA52"/>
    <mergeCell ref="AC52:AD52"/>
    <mergeCell ref="AC55:AD55"/>
    <mergeCell ref="T53:V53"/>
    <mergeCell ref="W53:AA53"/>
    <mergeCell ref="W47:AA47"/>
    <mergeCell ref="AC47:AD47"/>
    <mergeCell ref="W49:AA49"/>
    <mergeCell ref="AC49:AD49"/>
    <mergeCell ref="W51:AA51"/>
    <mergeCell ref="AC53:AD53"/>
    <mergeCell ref="B32:AD32"/>
    <mergeCell ref="T41:V41"/>
    <mergeCell ref="W41:AA41"/>
    <mergeCell ref="T45:V45"/>
    <mergeCell ref="T38:V38"/>
    <mergeCell ref="B34:BE34"/>
    <mergeCell ref="B33:AD33"/>
    <mergeCell ref="T44:V44"/>
    <mergeCell ref="W45:AA45"/>
    <mergeCell ref="W38:AA38"/>
    <mergeCell ref="T29:V29"/>
    <mergeCell ref="W29:AC29"/>
    <mergeCell ref="T31:V31"/>
    <mergeCell ref="W31:AC31"/>
    <mergeCell ref="W27:AC27"/>
    <mergeCell ref="B36:B37"/>
    <mergeCell ref="T36:V37"/>
    <mergeCell ref="W36:AA37"/>
    <mergeCell ref="AB36:AD36"/>
    <mergeCell ref="AC37:AD37"/>
    <mergeCell ref="T28:V28"/>
    <mergeCell ref="W28:AC28"/>
    <mergeCell ref="T30:V30"/>
    <mergeCell ref="W30:AC30"/>
    <mergeCell ref="AZ5:BD5"/>
    <mergeCell ref="T67:X67"/>
    <mergeCell ref="B24:BE24"/>
    <mergeCell ref="W43:AA43"/>
    <mergeCell ref="AC43:AD43"/>
    <mergeCell ref="T25:V25"/>
    <mergeCell ref="T68:X68"/>
    <mergeCell ref="AC39:AD39"/>
    <mergeCell ref="T40:V40"/>
    <mergeCell ref="W40:AA40"/>
    <mergeCell ref="AC40:AD40"/>
    <mergeCell ref="T42:V42"/>
    <mergeCell ref="W42:AA42"/>
    <mergeCell ref="AC42:AD42"/>
    <mergeCell ref="T58:AC58"/>
    <mergeCell ref="B59:AD59"/>
    <mergeCell ref="T64:U64"/>
    <mergeCell ref="T65:Z65"/>
    <mergeCell ref="T66:Y66"/>
    <mergeCell ref="T50:V50"/>
    <mergeCell ref="W50:AA50"/>
    <mergeCell ref="W54:AA54"/>
    <mergeCell ref="T54:V54"/>
    <mergeCell ref="T51:V51"/>
    <mergeCell ref="T57:V57"/>
    <mergeCell ref="W57:AA57"/>
    <mergeCell ref="T26:V26"/>
    <mergeCell ref="W26:AC26"/>
    <mergeCell ref="AZ6:BC6"/>
    <mergeCell ref="T11:V17"/>
    <mergeCell ref="W11:AD17"/>
    <mergeCell ref="AF14:AF17"/>
    <mergeCell ref="AG14:AG17"/>
    <mergeCell ref="AX11:BE11"/>
    <mergeCell ref="AX12:BE12"/>
    <mergeCell ref="BB14:BE14"/>
    <mergeCell ref="BI19:BI21"/>
    <mergeCell ref="B20:BE20"/>
    <mergeCell ref="T21:V21"/>
    <mergeCell ref="W21:AD21"/>
    <mergeCell ref="AU14:AU17"/>
    <mergeCell ref="AQ14:AQ17"/>
    <mergeCell ref="AH14:AN14"/>
    <mergeCell ref="AV14:AV17"/>
    <mergeCell ref="AN15:AN17"/>
    <mergeCell ref="AX14:BA14"/>
    <mergeCell ref="AU5:AY5"/>
    <mergeCell ref="AG11:AN13"/>
    <mergeCell ref="AE14:AE17"/>
    <mergeCell ref="B5:V5"/>
    <mergeCell ref="X5:AQ5"/>
    <mergeCell ref="B11:B17"/>
    <mergeCell ref="A7:V7"/>
    <mergeCell ref="W6:AB6"/>
    <mergeCell ref="AD6:AS6"/>
    <mergeCell ref="AS14:AS17"/>
    <mergeCell ref="B1:BA1"/>
    <mergeCell ref="B2:BA2"/>
    <mergeCell ref="B3:BA3"/>
    <mergeCell ref="T4:U4"/>
    <mergeCell ref="X4:AO4"/>
    <mergeCell ref="AX13:BE13"/>
    <mergeCell ref="T8:V8"/>
    <mergeCell ref="AD8:AS8"/>
    <mergeCell ref="AE11:AF13"/>
    <mergeCell ref="W9:AB9"/>
    <mergeCell ref="AL15:AM16"/>
    <mergeCell ref="AP14:AP17"/>
    <mergeCell ref="AX15:BA15"/>
    <mergeCell ref="BB15:BE15"/>
    <mergeCell ref="BK15:BK17"/>
    <mergeCell ref="AX16:AX17"/>
    <mergeCell ref="AY16:BA16"/>
    <mergeCell ref="BB16:BB17"/>
    <mergeCell ref="BC16:BE16"/>
    <mergeCell ref="W25:AD25"/>
    <mergeCell ref="T18:V18"/>
    <mergeCell ref="W18:AD18"/>
    <mergeCell ref="AW14:AW17"/>
    <mergeCell ref="AT14:AT17"/>
    <mergeCell ref="AH15:AI16"/>
    <mergeCell ref="AO11:AO17"/>
    <mergeCell ref="AP11:AW13"/>
    <mergeCell ref="AR14:AR17"/>
    <mergeCell ref="AJ15:AK16"/>
    <mergeCell ref="T43:V43"/>
    <mergeCell ref="T27:V27"/>
    <mergeCell ref="B76:AC76"/>
    <mergeCell ref="T49:V49"/>
    <mergeCell ref="AC44:AD44"/>
    <mergeCell ref="T46:V46"/>
    <mergeCell ref="W46:AA46"/>
    <mergeCell ref="AA73:AG73"/>
    <mergeCell ref="AE68:AO68"/>
    <mergeCell ref="AE61:AO61"/>
    <mergeCell ref="T22:V22"/>
    <mergeCell ref="AZ8:BE8"/>
    <mergeCell ref="AZ7:BE7"/>
    <mergeCell ref="AJ73:AQ73"/>
    <mergeCell ref="AE63:AO63"/>
    <mergeCell ref="AC54:AD54"/>
    <mergeCell ref="AE62:AO62"/>
    <mergeCell ref="B60:AD60"/>
    <mergeCell ref="B61:B68"/>
    <mergeCell ref="U61:V61"/>
    <mergeCell ref="B74:AC74"/>
    <mergeCell ref="B23:AD23"/>
    <mergeCell ref="B35:BE35"/>
    <mergeCell ref="AE65:AO65"/>
    <mergeCell ref="AE66:AO66"/>
    <mergeCell ref="W44:AA44"/>
    <mergeCell ref="AB61:AD68"/>
    <mergeCell ref="AE64:AO64"/>
    <mergeCell ref="AE67:AO67"/>
    <mergeCell ref="AC48:AD48"/>
    <mergeCell ref="AU73:BA73"/>
    <mergeCell ref="AE7:AS7"/>
    <mergeCell ref="W8:AB8"/>
    <mergeCell ref="AE9:AQ9"/>
    <mergeCell ref="AC46:AD46"/>
    <mergeCell ref="AF72:BC72"/>
    <mergeCell ref="W7:AB7"/>
    <mergeCell ref="AC51:AD51"/>
    <mergeCell ref="W22:AC22"/>
    <mergeCell ref="B19:BE19"/>
  </mergeCells>
  <printOptions/>
  <pageMargins left="0.590551181102362" right="0.196850393700787" top="0.393700787401575" bottom="0" header="0" footer="0"/>
  <pageSetup fitToHeight="2" horizontalDpi="300" verticalDpi="300" orientation="landscape" paperSize="9" scale="1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Пользователь</cp:lastModifiedBy>
  <cp:lastPrinted>2021-05-26T07:11:00Z</cp:lastPrinted>
  <dcterms:created xsi:type="dcterms:W3CDTF">2014-01-13T08:19:54Z</dcterms:created>
  <dcterms:modified xsi:type="dcterms:W3CDTF">2021-07-28T11:24:26Z</dcterms:modified>
  <cp:category/>
  <cp:version/>
  <cp:contentType/>
  <cp:contentStatus/>
</cp:coreProperties>
</file>