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32" activeTab="0"/>
  </bookViews>
  <sheets>
    <sheet name="БАК_161_Бум_прискор_2 курс" sheetId="1" r:id="rId1"/>
  </sheets>
  <definedNames>
    <definedName name="_xlnm.Print_Area" localSheetId="0">'БАК_161_Бум_прискор_2 курс'!$A$1:$BH$88</definedName>
  </definedNames>
  <calcPr fullCalcOnLoad="1"/>
</workbook>
</file>

<file path=xl/sharedStrings.xml><?xml version="1.0" encoding="utf-8"?>
<sst xmlns="http://schemas.openxmlformats.org/spreadsheetml/2006/main" count="164" uniqueCount="133">
  <si>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</si>
  <si>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</si>
  <si>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</si>
  <si>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</si>
  <si>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</si>
  <si>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</si>
  <si>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</si>
  <si>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</si>
  <si>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</si>
  <si>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</si>
  <si>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</si>
  <si>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</si>
  <si>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</si>
  <si>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</si>
  <si>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</si>
  <si>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</si>
  <si>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</si>
  <si>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</si>
  <si>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</si>
  <si>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</si>
  <si>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</si>
  <si>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</si>
  <si>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</si>
  <si>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</si>
  <si>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</si>
  <si>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</si>
  <si>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</si>
  <si>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</si>
  <si>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</si>
  <si>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</si>
  <si>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</si>
  <si>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</si>
  <si>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</si>
  <si>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</si>
  <si>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</si>
  <si>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</si>
  <si>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</si>
  <si>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</si>
  <si>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t xml:space="preserve">          ЗАТВЕРДЖУЮ</t>
  </si>
  <si>
    <t>18 тижнів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</si>
  <si>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</si>
  <si>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</si>
  <si>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</si>
  <si>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</si>
  <si>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</si>
  <si>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</si>
  <si>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</si>
  <si>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</si>
  <si>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</si>
  <si>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</si>
  <si>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</si>
  <si>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 xml:space="preserve">Лаборатор
</t>
  </si>
  <si>
    <t>очна (денна)</t>
  </si>
  <si>
    <t xml:space="preserve"> І.2.  Цикл  професійної підготовки</t>
  </si>
  <si>
    <t>Разом вибіркових ОК циклу професійної підготовки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</si>
  <si>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</si>
  <si>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</si>
  <si>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</si>
  <si>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</si>
  <si>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 xml:space="preserve">на 2020/ 2021 навчальний рік   </t>
  </si>
  <si>
    <t>прийом 2019 року</t>
  </si>
  <si>
    <t>161 Хімічні технології та інженерія</t>
  </si>
  <si>
    <t>Екології та технології рослинних полімерів</t>
  </si>
  <si>
    <t xml:space="preserve"> за  освітньо- професійною програмою </t>
  </si>
  <si>
    <t>Хімічні технології переробки деревини та рослинної сировини</t>
  </si>
  <si>
    <t>Інженерно-хімічний</t>
  </si>
  <si>
    <t>2 роки 10 місяців (3 н.р.)</t>
  </si>
  <si>
    <t>Органічна хімія-1**</t>
  </si>
  <si>
    <t>Органічна хімія -2.</t>
  </si>
  <si>
    <t>Органічної хімії і технології органічних речовин</t>
  </si>
  <si>
    <t xml:space="preserve">2 курс </t>
  </si>
  <si>
    <t>3 семестр</t>
  </si>
  <si>
    <t>4 семестр</t>
  </si>
  <si>
    <t>Процеси та апарати хімічних виробництв- 2</t>
  </si>
  <si>
    <t>Машин та апаратів хімічних  та нафтопереробних виробництв</t>
  </si>
  <si>
    <t>ЛЦ-п91 (3+0)</t>
  </si>
  <si>
    <t>Загальна хімічна технологія -2</t>
  </si>
  <si>
    <t>Технології неорганічних речовин та загальної хімічної технології</t>
  </si>
  <si>
    <t>Процеси та апарати хімічних виробництв-3. Курсовий проект</t>
  </si>
  <si>
    <t>Математичне моделювання та оптимізація об'єктів хімічної технології</t>
  </si>
  <si>
    <t>Фізична хімія - 1. Хімічна термодинаміка. Фазові рівноваги та розчини</t>
  </si>
  <si>
    <t xml:space="preserve">Фізична хімія - 2. Хімічна кінетика. Електрохімія </t>
  </si>
  <si>
    <t>Фізичної хімії</t>
  </si>
  <si>
    <t>Поверхневі явища та дисперсні системи</t>
  </si>
  <si>
    <t xml:space="preserve">Фізичної хімії </t>
  </si>
  <si>
    <t>Технологія целюлози- 1. Технологія сульфітної целюлози</t>
  </si>
  <si>
    <t>Технологія целюлози- 2. Технологія сульфатної целюлози</t>
  </si>
  <si>
    <t>Технологія целюлози- 3. Курсова робота</t>
  </si>
  <si>
    <t>0.5</t>
  </si>
  <si>
    <t xml:space="preserve">Хімічне перероблення недеревної сировини </t>
  </si>
  <si>
    <t>бакалавр з хімічних
технологій та інженерії</t>
  </si>
  <si>
    <t>Англійської мови технічного спрямування № 2</t>
  </si>
  <si>
    <t>Іноземна мова  професійного спрямування- 2. Іноземна мова для професійно-орієнтованого спілкування. Ділове мовлення (англійська)</t>
  </si>
  <si>
    <t>Філософії</t>
  </si>
  <si>
    <t>І ЦИКЛ ЗАГАЛЬНОЇ ПІДГОТОВКИ</t>
  </si>
  <si>
    <t>І.1 Навчальні дисципліни природничо-наукової  підготовки</t>
  </si>
  <si>
    <t>І.4 Навчальні дисципліни соціально-гуманітарної підготовки (за вибором студентів)</t>
  </si>
  <si>
    <t>Логіка</t>
  </si>
  <si>
    <t xml:space="preserve">ІІ ЦИКЛ ПРОФЕСІЙНОЇ ПІДГОТОВКИ </t>
  </si>
  <si>
    <t>ІІ.1 Навчальні дисципліни професійної та практичної підготовки</t>
  </si>
  <si>
    <t>Разом за цикл</t>
  </si>
  <si>
    <t>Всього за цикл загальної підготовки:</t>
  </si>
  <si>
    <t>ІІ.2 Навчальні дисципліни професійної та практичної підготовки (за вибором студентів)</t>
  </si>
  <si>
    <t>Хімічні методи аналізу сировини, продукції  та стічних вод целюлозно-паперового виробництва</t>
  </si>
  <si>
    <t>Всього за цикл професійної підготовки:</t>
  </si>
  <si>
    <t>/Дмитро СІДОРОВ</t>
  </si>
  <si>
    <t xml:space="preserve"> Заст. декана ІХФ</t>
  </si>
  <si>
    <t>Хімічного, полімерного, силікатного машинобудування</t>
  </si>
  <si>
    <t>Навчальна дисципліна з енерготехнологій хіміко-технологічних процесів з Ф-каталогу</t>
  </si>
  <si>
    <t>Іноземна мова професійного спрямування з ЗУ-Каталогу</t>
  </si>
  <si>
    <t>Ухвалено на засіданні Вченої ради ІХФ, ПРОТОКОЛ № 3  від 13 квітня 2020 р.</t>
  </si>
  <si>
    <t>Філософські навчальні дисципліни з ЗУ-Каталогу</t>
  </si>
  <si>
    <t>Навчальна дисципліна з аналітичних аспектів целюлозно-паперового виробництва з Ф-Каталогу</t>
  </si>
  <si>
    <t>/Микола ГОМЕЛЯ /</t>
  </si>
  <si>
    <r>
      <t xml:space="preserve">"_____"_________________ </t>
    </r>
    <r>
      <rPr>
        <b/>
        <sz val="40"/>
        <rFont val="Arial"/>
        <family val="2"/>
      </rPr>
      <t>2020 р.</t>
    </r>
  </si>
  <si>
    <r>
      <t>РГР</t>
    </r>
    <r>
      <rPr>
        <sz val="40"/>
        <rFont val="Arial"/>
        <family val="2"/>
      </rPr>
      <t xml:space="preserve"> - розрахунково-графічна робота;</t>
    </r>
  </si>
  <si>
    <r>
      <t>РР</t>
    </r>
    <r>
      <rPr>
        <sz val="40"/>
        <rFont val="Arial"/>
        <family val="2"/>
      </rPr>
      <t xml:space="preserve"> - розрахункова робота;</t>
    </r>
  </si>
  <si>
    <r>
      <t>ГР</t>
    </r>
    <r>
      <rPr>
        <sz val="40"/>
        <rFont val="Arial"/>
        <family val="2"/>
      </rPr>
      <t xml:space="preserve"> - графічна робота;</t>
    </r>
  </si>
  <si>
    <r>
      <t>ДКР</t>
    </r>
    <r>
      <rPr>
        <sz val="40"/>
        <rFont val="Arial"/>
        <family val="2"/>
      </rPr>
      <t xml:space="preserve"> - домашня контрольна робота (виконується під час СРС)</t>
    </r>
  </si>
  <si>
    <t>ІНТЕГРОВАНИЙ      РОБОЧИЙ   НАВЧАЛЬНИЙ   ПЛАН</t>
  </si>
  <si>
    <t>Технічних та програмних засобів автоматизації</t>
  </si>
  <si>
    <t>Обсяг, у кредитах:</t>
  </si>
  <si>
    <t>Дисципліни, які вивчаються</t>
  </si>
  <si>
    <t>** Дисципліни, які здаються за формою екстернату</t>
  </si>
  <si>
    <t>Разом</t>
  </si>
  <si>
    <t>Загальна хімічна технологія -1*</t>
  </si>
  <si>
    <t xml:space="preserve"> І.3.  Навчальні дисципліни базової підготовки (за вибором студентів) </t>
  </si>
  <si>
    <t>Процеси та апарати хімічних виробництв- 1*</t>
  </si>
  <si>
    <t>Енерготехнологія хіміко-технологічних процесів*</t>
  </si>
  <si>
    <t>Промислова екологія*</t>
  </si>
  <si>
    <t>* Дисципліни, які перезараховуються деканатом</t>
  </si>
  <si>
    <t>Навчальна дисципліна з екології з ЗУ-каталогу</t>
  </si>
  <si>
    <t>"__01___"____07______ 2020 р.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</si>
</sst>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40"/>
      <name val="Arial Cyr"/>
      <family val="0"/>
    </font>
    <font>
      <b/>
      <sz val="45"/>
      <name val="Arial"/>
      <family val="2"/>
    </font>
    <font>
      <b/>
      <sz val="35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sz val="40"/>
      <name val="Arial Cyr"/>
      <family val="0"/>
    </font>
    <font>
      <b/>
      <i/>
      <sz val="40"/>
      <name val="Arial"/>
      <family val="2"/>
    </font>
    <font>
      <b/>
      <sz val="45"/>
      <name val="Arial Cyr"/>
      <family val="0"/>
    </font>
    <font>
      <sz val="48"/>
      <name val="Arial"/>
      <family val="2"/>
    </font>
    <font>
      <b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48"/>
      <name val="Calibri"/>
      <family val="2"/>
    </font>
    <font>
      <sz val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13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9" xfId="0" applyNumberFormat="1" applyFont="1" applyFill="1" applyBorder="1" applyAlignment="1">
      <alignment horizontal="center" vertical="center" wrapText="1" shrinkToFit="1"/>
    </xf>
    <xf numFmtId="0" fontId="6" fillId="0" borderId="20" xfId="0" applyNumberFormat="1" applyFont="1" applyFill="1" applyBorder="1" applyAlignment="1">
      <alignment horizontal="center" vertical="center" wrapText="1" shrinkToFit="1"/>
    </xf>
    <xf numFmtId="0" fontId="6" fillId="0" borderId="21" xfId="0" applyNumberFormat="1" applyFont="1" applyFill="1" applyBorder="1" applyAlignment="1">
      <alignment horizontal="center" vertical="center" wrapText="1" shrinkToFit="1"/>
    </xf>
    <xf numFmtId="0" fontId="6" fillId="0" borderId="22" xfId="0" applyNumberFormat="1" applyFont="1" applyFill="1" applyBorder="1" applyAlignment="1">
      <alignment horizontal="center" vertical="center" wrapText="1" shrinkToFit="1"/>
    </xf>
    <xf numFmtId="0" fontId="6" fillId="0" borderId="23" xfId="0" applyNumberFormat="1" applyFont="1" applyFill="1" applyBorder="1" applyAlignment="1">
      <alignment horizontal="center" vertical="center" wrapText="1" shrinkToFit="1"/>
    </xf>
    <xf numFmtId="0" fontId="6" fillId="0" borderId="24" xfId="0" applyNumberFormat="1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7" fillId="0" borderId="25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justify" wrapText="1"/>
    </xf>
    <xf numFmtId="0" fontId="6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 vertical="justify"/>
    </xf>
    <xf numFmtId="0" fontId="6" fillId="0" borderId="0" xfId="0" applyFont="1" applyBorder="1" applyAlignment="1">
      <alignment vertical="justify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left" vertical="justify"/>
      <protection/>
    </xf>
    <xf numFmtId="49" fontId="7" fillId="0" borderId="10" xfId="0" applyNumberFormat="1" applyFont="1" applyBorder="1" applyAlignment="1" applyProtection="1">
      <alignment horizontal="center" vertical="justify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vertical="top"/>
      <protection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/>
    </xf>
    <xf numFmtId="49" fontId="6" fillId="0" borderId="0" xfId="0" applyNumberFormat="1" applyFont="1" applyBorder="1" applyAlignment="1" applyProtection="1">
      <alignment horizontal="center" vertical="justify"/>
      <protection/>
    </xf>
    <xf numFmtId="49" fontId="7" fillId="0" borderId="0" xfId="0" applyNumberFormat="1" applyFont="1" applyBorder="1" applyAlignment="1" applyProtection="1">
      <alignment horizontal="center" vertical="justify"/>
      <protection/>
    </xf>
    <xf numFmtId="49" fontId="7" fillId="0" borderId="0" xfId="0" applyNumberFormat="1" applyFont="1" applyBorder="1" applyAlignment="1" applyProtection="1">
      <alignment horizontal="left" vertical="justify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25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textRotation="90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0" fontId="6" fillId="0" borderId="19" xfId="0" applyNumberFormat="1" applyFont="1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39" xfId="0" applyNumberFormat="1" applyFont="1" applyFill="1" applyBorder="1" applyAlignment="1">
      <alignment horizontal="center" vertical="center" shrinkToFit="1"/>
    </xf>
    <xf numFmtId="0" fontId="6" fillId="0" borderId="40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 wrapText="1" shrinkToFit="1"/>
    </xf>
    <xf numFmtId="0" fontId="7" fillId="0" borderId="42" xfId="0" applyNumberFormat="1" applyFont="1" applyFill="1" applyBorder="1" applyAlignment="1">
      <alignment horizontal="center" vertical="center" wrapText="1" shrinkToFit="1"/>
    </xf>
    <xf numFmtId="0" fontId="7" fillId="0" borderId="43" xfId="0" applyNumberFormat="1" applyFont="1" applyFill="1" applyBorder="1" applyAlignment="1">
      <alignment horizontal="center" vertical="center" wrapText="1" shrinkToFit="1"/>
    </xf>
    <xf numFmtId="0" fontId="7" fillId="0" borderId="36" xfId="0" applyNumberFormat="1" applyFont="1" applyFill="1" applyBorder="1" applyAlignment="1">
      <alignment horizontal="center" vertical="center" wrapText="1" shrinkToFit="1"/>
    </xf>
    <xf numFmtId="0" fontId="7" fillId="0" borderId="41" xfId="0" applyNumberFormat="1" applyFont="1" applyFill="1" applyBorder="1" applyAlignment="1">
      <alignment horizontal="center" vertical="center" shrinkToFit="1"/>
    </xf>
    <xf numFmtId="0" fontId="7" fillId="0" borderId="42" xfId="0" applyNumberFormat="1" applyFont="1" applyFill="1" applyBorder="1" applyAlignment="1">
      <alignment horizontal="center" vertical="center" shrinkToFit="1"/>
    </xf>
    <xf numFmtId="0" fontId="7" fillId="0" borderId="34" xfId="0" applyNumberFormat="1" applyFont="1" applyFill="1" applyBorder="1" applyAlignment="1">
      <alignment horizontal="center" vertical="center" shrinkToFit="1"/>
    </xf>
    <xf numFmtId="0" fontId="7" fillId="0" borderId="43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207" fontId="7" fillId="0" borderId="34" xfId="0" applyNumberFormat="1" applyFont="1" applyFill="1" applyBorder="1" applyAlignment="1">
      <alignment horizontal="center" vertical="center" shrinkToFit="1"/>
    </xf>
    <xf numFmtId="0" fontId="6" fillId="0" borderId="44" xfId="0" applyNumberFormat="1" applyFont="1" applyFill="1" applyBorder="1" applyAlignment="1">
      <alignment horizontal="center" vertical="center" wrapText="1" shrinkToFit="1"/>
    </xf>
    <xf numFmtId="0" fontId="6" fillId="0" borderId="18" xfId="0" applyNumberFormat="1" applyFont="1" applyFill="1" applyBorder="1" applyAlignment="1">
      <alignment horizontal="center" vertical="center" wrapText="1" shrinkToFit="1"/>
    </xf>
    <xf numFmtId="0" fontId="6" fillId="0" borderId="45" xfId="0" applyNumberFormat="1" applyFont="1" applyFill="1" applyBorder="1" applyAlignment="1">
      <alignment horizontal="center" vertical="center" wrapText="1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45" xfId="0" applyNumberFormat="1" applyFont="1" applyFill="1" applyBorder="1" applyAlignment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46" xfId="0" applyNumberFormat="1" applyFont="1" applyFill="1" applyBorder="1" applyAlignment="1">
      <alignment horizontal="left" vertical="center" wrapText="1" shrinkToFit="1"/>
    </xf>
    <xf numFmtId="0" fontId="6" fillId="0" borderId="47" xfId="0" applyNumberFormat="1" applyFont="1" applyFill="1" applyBorder="1" applyAlignment="1">
      <alignment horizontal="center" vertical="center" wrapText="1" shrinkToFit="1"/>
    </xf>
    <xf numFmtId="0" fontId="6" fillId="0" borderId="14" xfId="0" applyNumberFormat="1" applyFont="1" applyFill="1" applyBorder="1" applyAlignment="1">
      <alignment horizontal="center" vertical="center" wrapText="1" shrinkToFit="1"/>
    </xf>
    <xf numFmtId="0" fontId="6" fillId="0" borderId="15" xfId="0" applyNumberFormat="1" applyFont="1" applyFill="1" applyBorder="1" applyAlignment="1">
      <alignment horizontal="center" vertical="center" wrapText="1" shrinkToFit="1"/>
    </xf>
    <xf numFmtId="0" fontId="6" fillId="0" borderId="48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37" xfId="0" applyNumberFormat="1" applyFont="1" applyFill="1" applyBorder="1" applyAlignment="1">
      <alignment horizontal="center" vertical="center" shrinkToFit="1"/>
    </xf>
    <xf numFmtId="0" fontId="6" fillId="0" borderId="49" xfId="0" applyNumberFormat="1" applyFont="1" applyFill="1" applyBorder="1" applyAlignment="1">
      <alignment horizontal="center" vertical="center" wrapText="1" shrinkToFit="1"/>
    </xf>
    <xf numFmtId="0" fontId="6" fillId="0" borderId="50" xfId="0" applyNumberFormat="1" applyFont="1" applyFill="1" applyBorder="1" applyAlignment="1">
      <alignment horizontal="center" vertical="center" wrapText="1" shrinkToFit="1"/>
    </xf>
    <xf numFmtId="207" fontId="6" fillId="0" borderId="51" xfId="0" applyNumberFormat="1" applyFont="1" applyFill="1" applyBorder="1" applyAlignment="1">
      <alignment horizontal="center" vertical="center" wrapText="1" shrinkToFit="1"/>
    </xf>
    <xf numFmtId="0" fontId="6" fillId="0" borderId="52" xfId="0" applyNumberFormat="1" applyFont="1" applyFill="1" applyBorder="1" applyAlignment="1">
      <alignment horizontal="center" vertical="center" wrapText="1" shrinkToFit="1"/>
    </xf>
    <xf numFmtId="0" fontId="6" fillId="0" borderId="53" xfId="0" applyNumberFormat="1" applyFont="1" applyFill="1" applyBorder="1" applyAlignment="1">
      <alignment horizontal="center" vertical="center" shrinkToFit="1"/>
    </xf>
    <xf numFmtId="0" fontId="6" fillId="0" borderId="54" xfId="0" applyNumberFormat="1" applyFont="1" applyFill="1" applyBorder="1" applyAlignment="1">
      <alignment horizontal="center" vertical="center" shrinkToFit="1"/>
    </xf>
    <xf numFmtId="0" fontId="6" fillId="0" borderId="55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wrapText="1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0" fontId="7" fillId="0" borderId="57" xfId="0" applyNumberFormat="1" applyFont="1" applyFill="1" applyBorder="1" applyAlignment="1">
      <alignment horizontal="center" vertical="center" shrinkToFit="1"/>
    </xf>
    <xf numFmtId="0" fontId="7" fillId="0" borderId="58" xfId="0" applyNumberFormat="1" applyFont="1" applyFill="1" applyBorder="1" applyAlignment="1">
      <alignment horizontal="center" vertical="center" shrinkToFit="1"/>
    </xf>
    <xf numFmtId="0" fontId="7" fillId="0" borderId="59" xfId="0" applyNumberFormat="1" applyFont="1" applyFill="1" applyBorder="1" applyAlignment="1">
      <alignment horizontal="center" vertical="center" shrinkToFit="1"/>
    </xf>
    <xf numFmtId="0" fontId="6" fillId="0" borderId="60" xfId="0" applyNumberFormat="1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61" xfId="0" applyNumberFormat="1" applyFont="1" applyFill="1" applyBorder="1" applyAlignment="1">
      <alignment horizontal="left" vertical="center" wrapText="1" shrinkToFit="1"/>
    </xf>
    <xf numFmtId="0" fontId="6" fillId="0" borderId="22" xfId="0" applyFont="1" applyFill="1" applyBorder="1" applyAlignment="1">
      <alignment horizontal="center" vertical="center" wrapText="1"/>
    </xf>
    <xf numFmtId="207" fontId="6" fillId="0" borderId="47" xfId="0" applyNumberFormat="1" applyFont="1" applyFill="1" applyBorder="1" applyAlignment="1">
      <alignment horizontal="center" vertical="center" wrapText="1" shrinkToFit="1"/>
    </xf>
    <xf numFmtId="0" fontId="6" fillId="0" borderId="61" xfId="0" applyFont="1" applyFill="1" applyBorder="1" applyAlignment="1">
      <alignment horizontal="center" vertical="center"/>
    </xf>
    <xf numFmtId="207" fontId="7" fillId="0" borderId="43" xfId="0" applyNumberFormat="1" applyFont="1" applyFill="1" applyBorder="1" applyAlignment="1">
      <alignment horizontal="center" vertical="center" wrapText="1" shrinkToFit="1"/>
    </xf>
    <xf numFmtId="1" fontId="7" fillId="0" borderId="43" xfId="0" applyNumberFormat="1" applyFont="1" applyFill="1" applyBorder="1" applyAlignment="1">
      <alignment horizontal="center" vertical="center" wrapText="1" shrinkToFit="1"/>
    </xf>
    <xf numFmtId="207" fontId="7" fillId="0" borderId="62" xfId="0" applyNumberFormat="1" applyFont="1" applyFill="1" applyBorder="1" applyAlignment="1">
      <alignment horizontal="center" vertical="center" wrapText="1" shrinkToFit="1"/>
    </xf>
    <xf numFmtId="1" fontId="7" fillId="0" borderId="62" xfId="0" applyNumberFormat="1" applyFont="1" applyFill="1" applyBorder="1" applyAlignment="1">
      <alignment horizontal="center" vertical="center" wrapText="1" shrinkToFit="1"/>
    </xf>
    <xf numFmtId="207" fontId="6" fillId="0" borderId="37" xfId="0" applyNumberFormat="1" applyFont="1" applyFill="1" applyBorder="1" applyAlignment="1">
      <alignment horizontal="center" vertical="center" shrinkToFit="1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left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40" xfId="0" applyNumberFormat="1" applyFont="1" applyFill="1" applyBorder="1" applyAlignment="1">
      <alignment horizontal="center" vertical="center" wrapText="1" shrinkToFit="1"/>
    </xf>
    <xf numFmtId="1" fontId="7" fillId="0" borderId="35" xfId="0" applyNumberFormat="1" applyFont="1" applyFill="1" applyBorder="1" applyAlignment="1">
      <alignment horizontal="center" vertical="center" shrinkToFit="1"/>
    </xf>
    <xf numFmtId="207" fontId="7" fillId="0" borderId="35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top"/>
    </xf>
    <xf numFmtId="0" fontId="7" fillId="0" borderId="61" xfId="0" applyFont="1" applyFill="1" applyBorder="1" applyAlignment="1">
      <alignment horizontal="center" vertical="top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56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/>
    </xf>
    <xf numFmtId="0" fontId="7" fillId="0" borderId="58" xfId="0" applyNumberFormat="1" applyFont="1" applyFill="1" applyBorder="1" applyAlignment="1">
      <alignment horizontal="center" vertical="center"/>
    </xf>
    <xf numFmtId="0" fontId="7" fillId="0" borderId="65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40" xfId="0" applyNumberFormat="1" applyFont="1" applyFill="1" applyBorder="1" applyAlignment="1">
      <alignment horizontal="center" vertical="center" wrapText="1" shrinkToFit="1"/>
    </xf>
    <xf numFmtId="207" fontId="6" fillId="0" borderId="3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66" xfId="0" applyNumberFormat="1" applyFont="1" applyFill="1" applyBorder="1" applyAlignment="1">
      <alignment horizontal="center" vertical="center" wrapText="1" shrinkToFit="1"/>
    </xf>
    <xf numFmtId="0" fontId="6" fillId="0" borderId="57" xfId="0" applyNumberFormat="1" applyFont="1" applyFill="1" applyBorder="1" applyAlignment="1">
      <alignment horizontal="center" vertical="center" wrapText="1" shrinkToFit="1"/>
    </xf>
    <xf numFmtId="0" fontId="6" fillId="0" borderId="56" xfId="0" applyNumberFormat="1" applyFont="1" applyFill="1" applyBorder="1" applyAlignment="1">
      <alignment horizontal="center" vertical="center" shrinkToFit="1"/>
    </xf>
    <xf numFmtId="0" fontId="6" fillId="0" borderId="57" xfId="0" applyNumberFormat="1" applyFont="1" applyFill="1" applyBorder="1" applyAlignment="1">
      <alignment horizontal="center" vertical="center" shrinkToFit="1"/>
    </xf>
    <xf numFmtId="0" fontId="6" fillId="0" borderId="58" xfId="0" applyNumberFormat="1" applyFont="1" applyFill="1" applyBorder="1" applyAlignment="1">
      <alignment horizontal="center" vertical="center" shrinkToFit="1"/>
    </xf>
    <xf numFmtId="0" fontId="6" fillId="0" borderId="67" xfId="0" applyNumberFormat="1" applyFont="1" applyFill="1" applyBorder="1" applyAlignment="1">
      <alignment horizontal="center" vertical="center" shrinkToFit="1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Border="1" applyAlignment="1" applyProtection="1">
      <alignment horizontal="left"/>
      <protection/>
    </xf>
    <xf numFmtId="49" fontId="11" fillId="0" borderId="0" xfId="0" applyNumberFormat="1" applyFont="1" applyBorder="1" applyAlignment="1">
      <alignment horizontal="center" vertical="justify" wrapText="1"/>
    </xf>
    <xf numFmtId="0" fontId="12" fillId="0" borderId="0" xfId="0" applyFont="1" applyBorder="1" applyAlignment="1">
      <alignment horizontal="center" vertical="center"/>
    </xf>
    <xf numFmtId="207" fontId="11" fillId="0" borderId="0" xfId="0" applyNumberFormat="1" applyFont="1" applyBorder="1" applyAlignment="1">
      <alignment/>
    </xf>
    <xf numFmtId="207" fontId="12" fillId="0" borderId="0" xfId="0" applyNumberFormat="1" applyFont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left" vertical="center" wrapText="1" shrinkToFit="1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 textRotation="90" wrapText="1"/>
    </xf>
    <xf numFmtId="49" fontId="7" fillId="0" borderId="13" xfId="0" applyNumberFormat="1" applyFont="1" applyFill="1" applyBorder="1" applyAlignment="1">
      <alignment horizontal="center" vertical="center" textRotation="90" wrapText="1"/>
    </xf>
    <xf numFmtId="0" fontId="7" fillId="0" borderId="68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69" xfId="0" applyFont="1" applyFill="1" applyBorder="1" applyAlignment="1">
      <alignment horizontal="center" vertical="center" textRotation="90"/>
    </xf>
    <xf numFmtId="0" fontId="7" fillId="0" borderId="7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70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63" xfId="0" applyNumberFormat="1" applyFont="1" applyFill="1" applyBorder="1" applyAlignment="1">
      <alignment horizontal="center" vertical="center" wrapText="1"/>
    </xf>
    <xf numFmtId="0" fontId="7" fillId="0" borderId="7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61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70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7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2" xfId="0" applyNumberFormat="1" applyFont="1" applyFill="1" applyBorder="1" applyAlignment="1">
      <alignment horizontal="center" vertical="center" textRotation="90" wrapText="1"/>
    </xf>
    <xf numFmtId="0" fontId="7" fillId="0" borderId="73" xfId="0" applyNumberFormat="1" applyFont="1" applyFill="1" applyBorder="1" applyAlignment="1">
      <alignment horizontal="center" vertical="center" textRotation="90" wrapText="1"/>
    </xf>
    <xf numFmtId="49" fontId="7" fillId="0" borderId="15" xfId="0" applyNumberFormat="1" applyFont="1" applyFill="1" applyBorder="1" applyAlignment="1">
      <alignment horizontal="center" vertical="center" textRotation="90" wrapText="1"/>
    </xf>
    <xf numFmtId="49" fontId="7" fillId="0" borderId="74" xfId="0" applyNumberFormat="1" applyFont="1" applyFill="1" applyBorder="1" applyAlignment="1">
      <alignment horizontal="center" vertical="center" textRotation="90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76" xfId="0" applyNumberFormat="1" applyFont="1" applyFill="1" applyBorder="1" applyAlignment="1">
      <alignment horizontal="center" vertical="center" textRotation="90"/>
    </xf>
    <xf numFmtId="0" fontId="7" fillId="0" borderId="77" xfId="0" applyNumberFormat="1" applyFont="1" applyFill="1" applyBorder="1" applyAlignment="1">
      <alignment horizontal="center" vertical="center" textRotation="90"/>
    </xf>
    <xf numFmtId="0" fontId="7" fillId="0" borderId="16" xfId="0" applyNumberFormat="1" applyFont="1" applyFill="1" applyBorder="1" applyAlignment="1">
      <alignment horizontal="center" vertical="center" textRotation="90" wrapText="1"/>
    </xf>
    <xf numFmtId="0" fontId="7" fillId="0" borderId="78" xfId="0" applyNumberFormat="1" applyFont="1" applyFill="1" applyBorder="1" applyAlignment="1">
      <alignment horizontal="center" vertical="center" textRotation="90" wrapText="1"/>
    </xf>
    <xf numFmtId="0" fontId="7" fillId="0" borderId="71" xfId="0" applyNumberFormat="1" applyFont="1" applyFill="1" applyBorder="1" applyAlignment="1">
      <alignment horizontal="center" vertical="center" textRotation="90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75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49" fontId="7" fillId="0" borderId="48" xfId="0" applyNumberFormat="1" applyFont="1" applyFill="1" applyBorder="1" applyAlignment="1">
      <alignment horizontal="center" vertical="center" textRotation="90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75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75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74" xfId="0" applyNumberFormat="1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82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center" textRotation="90"/>
    </xf>
    <xf numFmtId="49" fontId="7" fillId="0" borderId="13" xfId="0" applyNumberFormat="1" applyFont="1" applyFill="1" applyBorder="1" applyAlignment="1">
      <alignment horizontal="center" vertical="center" textRotation="90"/>
    </xf>
    <xf numFmtId="0" fontId="7" fillId="0" borderId="76" xfId="0" applyFont="1" applyFill="1" applyBorder="1" applyAlignment="1">
      <alignment horizontal="center" vertical="center" textRotation="90" wrapText="1"/>
    </xf>
    <xf numFmtId="0" fontId="7" fillId="0" borderId="77" xfId="0" applyFont="1" applyFill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64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8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44" xfId="0" applyNumberFormat="1" applyFont="1" applyFill="1" applyBorder="1" applyAlignment="1">
      <alignment horizontal="left" vertical="center" wrapText="1" shrinkToFit="1"/>
    </xf>
    <xf numFmtId="0" fontId="6" fillId="0" borderId="82" xfId="0" applyNumberFormat="1" applyFont="1" applyFill="1" applyBorder="1" applyAlignment="1">
      <alignment horizontal="left" vertical="center" wrapText="1" shrinkToFit="1"/>
    </xf>
    <xf numFmtId="0" fontId="6" fillId="0" borderId="28" xfId="0" applyNumberFormat="1" applyFont="1" applyFill="1" applyBorder="1" applyAlignment="1">
      <alignment horizontal="left" vertical="center" wrapText="1" shrinkToFit="1"/>
    </xf>
    <xf numFmtId="0" fontId="7" fillId="0" borderId="64" xfId="0" applyFont="1" applyFill="1" applyBorder="1" applyAlignment="1">
      <alignment horizontal="right" vertical="center" wrapText="1" shrinkToFit="1"/>
    </xf>
    <xf numFmtId="0" fontId="7" fillId="0" borderId="59" xfId="0" applyFont="1" applyFill="1" applyBorder="1" applyAlignment="1">
      <alignment horizontal="right" vertical="center" wrapText="1" shrinkToFit="1"/>
    </xf>
    <xf numFmtId="0" fontId="7" fillId="0" borderId="44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justify"/>
    </xf>
    <xf numFmtId="49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right" vertical="center" shrinkToFit="1"/>
    </xf>
    <xf numFmtId="0" fontId="7" fillId="0" borderId="64" xfId="0" applyFont="1" applyFill="1" applyBorder="1" applyAlignment="1">
      <alignment horizontal="right" vertical="center" shrinkToFit="1"/>
    </xf>
    <xf numFmtId="0" fontId="7" fillId="0" borderId="59" xfId="0" applyFont="1" applyFill="1" applyBorder="1" applyAlignment="1">
      <alignment horizontal="right" vertical="center" shrinkToFit="1"/>
    </xf>
    <xf numFmtId="0" fontId="7" fillId="0" borderId="25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left" vertical="top"/>
    </xf>
    <xf numFmtId="0" fontId="7" fillId="0" borderId="63" xfId="0" applyNumberFormat="1" applyFont="1" applyFill="1" applyBorder="1" applyAlignment="1">
      <alignment horizontal="center" vertical="center"/>
    </xf>
    <xf numFmtId="0" fontId="7" fillId="0" borderId="61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horizontal="center" vertical="center"/>
    </xf>
    <xf numFmtId="0" fontId="7" fillId="0" borderId="80" xfId="0" applyNumberFormat="1" applyFont="1" applyFill="1" applyBorder="1" applyAlignment="1">
      <alignment horizontal="center" vertical="center"/>
    </xf>
    <xf numFmtId="0" fontId="7" fillId="0" borderId="81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left" vertical="center" wrapText="1" shrinkToFit="1"/>
    </xf>
    <xf numFmtId="0" fontId="6" fillId="0" borderId="11" xfId="0" applyNumberFormat="1" applyFont="1" applyFill="1" applyBorder="1" applyAlignment="1">
      <alignment horizontal="left" vertical="center" wrapText="1" shrinkToFit="1"/>
    </xf>
    <xf numFmtId="0" fontId="7" fillId="0" borderId="6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right" vertical="center" wrapText="1" shrinkToFit="1"/>
    </xf>
    <xf numFmtId="0" fontId="7" fillId="0" borderId="79" xfId="0" applyFont="1" applyFill="1" applyBorder="1" applyAlignment="1" applyProtection="1">
      <alignment horizontal="right"/>
      <protection/>
    </xf>
    <xf numFmtId="0" fontId="7" fillId="0" borderId="80" xfId="0" applyFont="1" applyFill="1" applyBorder="1" applyAlignment="1" applyProtection="1">
      <alignment horizontal="right"/>
      <protection/>
    </xf>
    <xf numFmtId="0" fontId="7" fillId="0" borderId="64" xfId="0" applyFont="1" applyFill="1" applyBorder="1" applyAlignment="1" applyProtection="1">
      <alignment horizontal="right"/>
      <protection/>
    </xf>
    <xf numFmtId="0" fontId="7" fillId="0" borderId="59" xfId="0" applyFont="1" applyFill="1" applyBorder="1" applyAlignment="1" applyProtection="1">
      <alignment horizontal="right"/>
      <protection/>
    </xf>
    <xf numFmtId="0" fontId="7" fillId="0" borderId="64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37" xfId="0" applyNumberFormat="1" applyFont="1" applyFill="1" applyBorder="1" applyAlignment="1">
      <alignment horizontal="left" vertical="center" wrapText="1" shrinkToFit="1"/>
    </xf>
    <xf numFmtId="0" fontId="6" fillId="0" borderId="45" xfId="0" applyNumberFormat="1" applyFont="1" applyFill="1" applyBorder="1" applyAlignment="1">
      <alignment horizontal="left" vertical="center" wrapText="1" shrinkToFit="1"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 applyProtection="1">
      <alignment horizontal="right"/>
      <protection/>
    </xf>
    <xf numFmtId="0" fontId="7" fillId="0" borderId="25" xfId="0" applyFont="1" applyFill="1" applyBorder="1" applyAlignment="1">
      <alignment horizontal="right" vertical="center" wrapText="1" shrinkToFit="1"/>
    </xf>
    <xf numFmtId="0" fontId="7" fillId="0" borderId="63" xfId="0" applyFont="1" applyFill="1" applyBorder="1" applyAlignment="1">
      <alignment horizontal="right" vertical="center" wrapText="1" shrinkToFit="1"/>
    </xf>
    <xf numFmtId="0" fontId="7" fillId="0" borderId="64" xfId="0" applyFont="1" applyFill="1" applyBorder="1" applyAlignment="1">
      <alignment horizontal="center" vertical="center" wrapText="1" shrinkToFit="1"/>
    </xf>
    <xf numFmtId="0" fontId="7" fillId="0" borderId="59" xfId="0" applyFont="1" applyFill="1" applyBorder="1" applyAlignment="1">
      <alignment horizontal="center" vertical="center" wrapText="1" shrinkToFit="1"/>
    </xf>
    <xf numFmtId="0" fontId="6" fillId="0" borderId="4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66" xfId="0" applyNumberFormat="1" applyFont="1" applyFill="1" applyBorder="1" applyAlignment="1">
      <alignment horizontal="left" vertical="center" wrapText="1" shrinkToFit="1"/>
    </xf>
    <xf numFmtId="0" fontId="6" fillId="0" borderId="83" xfId="0" applyNumberFormat="1" applyFont="1" applyFill="1" applyBorder="1" applyAlignment="1">
      <alignment horizontal="left" vertical="center" wrapText="1" shrinkToFit="1"/>
    </xf>
    <xf numFmtId="0" fontId="6" fillId="0" borderId="67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1057275</xdr:colOff>
      <xdr:row>0</xdr:row>
      <xdr:rowOff>219075</xdr:rowOff>
    </xdr:from>
    <xdr:to>
      <xdr:col>20</xdr:col>
      <xdr:colOff>790575</xdr:colOff>
      <xdr:row>2</xdr:row>
      <xdr:rowOff>638175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19075"/>
          <a:ext cx="29432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86"/>
  <sheetViews>
    <sheetView tabSelected="1" zoomScale="21" zoomScaleNormal="21" zoomScaleSheetLayoutView="25" zoomScalePageLayoutView="0" workbookViewId="0" topLeftCell="A18">
      <selection activeCell="BK26" sqref="BK26"/>
    </sheetView>
  </sheetViews>
  <sheetFormatPr defaultColWidth="10.125" defaultRowHeight="12.75"/>
  <cols>
    <col min="1" max="1" width="18.125" style="2" customWidth="1"/>
    <col min="2" max="2" width="15.50390625" style="2" customWidth="1"/>
    <col min="3" max="19" width="6.375" style="2" hidden="1" customWidth="1"/>
    <col min="20" max="20" width="42.125" style="2" customWidth="1"/>
    <col min="21" max="21" width="117.375" style="7" customWidth="1"/>
    <col min="22" max="22" width="24.875" style="8" customWidth="1"/>
    <col min="23" max="23" width="21.375" style="54" customWidth="1"/>
    <col min="24" max="24" width="25.625" style="20" customWidth="1"/>
    <col min="25" max="27" width="12.625" style="20" customWidth="1"/>
    <col min="28" max="28" width="16.625" style="20" customWidth="1"/>
    <col min="29" max="29" width="25.00390625" style="20" customWidth="1"/>
    <col min="30" max="30" width="12.625" style="22" hidden="1" customWidth="1"/>
    <col min="31" max="31" width="18.50390625" style="22" customWidth="1"/>
    <col min="32" max="32" width="23.125" style="22" customWidth="1"/>
    <col min="33" max="33" width="20.50390625" style="22" customWidth="1"/>
    <col min="34" max="34" width="22.375" style="22" customWidth="1"/>
    <col min="35" max="35" width="14.50390625" style="22" customWidth="1"/>
    <col min="36" max="36" width="22.50390625" style="22" customWidth="1"/>
    <col min="37" max="37" width="17.00390625" style="22" customWidth="1"/>
    <col min="38" max="38" width="18.875" style="22" customWidth="1"/>
    <col min="39" max="39" width="13.50390625" style="22" customWidth="1"/>
    <col min="40" max="41" width="18.50390625" style="22" customWidth="1"/>
    <col min="42" max="42" width="13.50390625" style="2" customWidth="1"/>
    <col min="43" max="43" width="11.875" style="2" customWidth="1"/>
    <col min="44" max="44" width="13.50390625" style="2" customWidth="1"/>
    <col min="45" max="46" width="12.125" style="2" customWidth="1"/>
    <col min="47" max="47" width="12.625" style="2" customWidth="1"/>
    <col min="48" max="48" width="13.50390625" style="2" customWidth="1"/>
    <col min="49" max="49" width="12.125" style="2" customWidth="1"/>
    <col min="50" max="50" width="14.50390625" style="2" customWidth="1"/>
    <col min="51" max="51" width="17.125" style="2" customWidth="1"/>
    <col min="52" max="52" width="17.50390625" style="2" customWidth="1"/>
    <col min="53" max="53" width="15.50390625" style="2" customWidth="1"/>
    <col min="54" max="54" width="17.875" style="2" customWidth="1"/>
    <col min="55" max="55" width="18.125" style="2" customWidth="1"/>
    <col min="56" max="56" width="17.00390625" style="2" customWidth="1"/>
    <col min="57" max="57" width="17.375" style="2" customWidth="1"/>
    <col min="58" max="58" width="8.375" style="2" customWidth="1"/>
    <col min="59" max="59" width="10.125" style="2" customWidth="1"/>
    <col min="60" max="60" width="1.12109375" style="2" customWidth="1"/>
    <col min="61" max="16384" width="10.125" style="2" customWidth="1"/>
  </cols>
  <sheetData>
    <row r="1" spans="2:53" ht="102.75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230" t="s">
        <v>43</v>
      </c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75"/>
      <c r="AZ1" s="75"/>
      <c r="BA1" s="75"/>
    </row>
    <row r="2" spans="2:53" ht="52.5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</row>
    <row r="3" spans="2:53" ht="68.25" customHeight="1">
      <c r="B3" s="232" t="s">
        <v>119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</row>
    <row r="4" spans="2:53" ht="48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33" t="s">
        <v>38</v>
      </c>
      <c r="U4" s="233"/>
      <c r="V4" s="76"/>
      <c r="W4" s="76"/>
      <c r="X4" s="234" t="s">
        <v>59</v>
      </c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</row>
    <row r="5" spans="2:57" ht="110.25" customHeight="1">
      <c r="B5" s="235" t="s">
        <v>57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3"/>
      <c r="X5" s="236" t="s">
        <v>60</v>
      </c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4"/>
      <c r="AS5" s="5"/>
      <c r="AT5" s="5"/>
      <c r="AU5" s="237" t="s">
        <v>0</v>
      </c>
      <c r="AV5" s="237"/>
      <c r="AW5" s="237"/>
      <c r="AX5" s="237"/>
      <c r="AY5" s="237"/>
      <c r="AZ5" s="238" t="s">
        <v>65</v>
      </c>
      <c r="BA5" s="238"/>
      <c r="BB5" s="238"/>
      <c r="BC5" s="238"/>
      <c r="BD5" s="238"/>
      <c r="BE5" s="11"/>
    </row>
    <row r="6" spans="23:57" ht="117" customHeight="1">
      <c r="W6" s="239" t="s">
        <v>41</v>
      </c>
      <c r="X6" s="239"/>
      <c r="Y6" s="239"/>
      <c r="Z6" s="239"/>
      <c r="AA6" s="239"/>
      <c r="AB6" s="239"/>
      <c r="AC6" s="9" t="s">
        <v>1</v>
      </c>
      <c r="AD6" s="240" t="s">
        <v>61</v>
      </c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10"/>
      <c r="AU6" s="77" t="s">
        <v>2</v>
      </c>
      <c r="AV6" s="84"/>
      <c r="AW6" s="84"/>
      <c r="AX6" s="84"/>
      <c r="AY6" s="83"/>
      <c r="AZ6" s="238" t="s">
        <v>52</v>
      </c>
      <c r="BA6" s="238"/>
      <c r="BB6" s="238"/>
      <c r="BC6" s="238"/>
      <c r="BD6" s="85"/>
      <c r="BE6" s="11"/>
    </row>
    <row r="7" spans="1:57" ht="111" customHeight="1">
      <c r="A7" s="241" t="s">
        <v>58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2" t="s">
        <v>63</v>
      </c>
      <c r="X7" s="242"/>
      <c r="Y7" s="242"/>
      <c r="Z7" s="242"/>
      <c r="AA7" s="242"/>
      <c r="AB7" s="242"/>
      <c r="AC7" s="9" t="s">
        <v>1</v>
      </c>
      <c r="AD7" s="12"/>
      <c r="AE7" s="243" t="s">
        <v>64</v>
      </c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10"/>
      <c r="AU7" s="78" t="s">
        <v>3</v>
      </c>
      <c r="AV7" s="83"/>
      <c r="AW7" s="83"/>
      <c r="AX7" s="83"/>
      <c r="AY7" s="83"/>
      <c r="AZ7" s="244" t="s">
        <v>66</v>
      </c>
      <c r="BA7" s="244"/>
      <c r="BB7" s="244"/>
      <c r="BC7" s="244"/>
      <c r="BD7" s="244"/>
      <c r="BE7" s="11"/>
    </row>
    <row r="8" spans="20:57" ht="135" customHeight="1">
      <c r="T8" s="245" t="s">
        <v>114</v>
      </c>
      <c r="U8" s="245"/>
      <c r="V8" s="245"/>
      <c r="W8" s="246" t="s">
        <v>40</v>
      </c>
      <c r="X8" s="246"/>
      <c r="Y8" s="246"/>
      <c r="Z8" s="246"/>
      <c r="AA8" s="246"/>
      <c r="AB8" s="246"/>
      <c r="AC8" s="9" t="s">
        <v>1</v>
      </c>
      <c r="AD8" s="247" t="s">
        <v>44</v>
      </c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10"/>
      <c r="AU8" s="78" t="s">
        <v>4</v>
      </c>
      <c r="AV8" s="78"/>
      <c r="AW8" s="78"/>
      <c r="AX8" s="78"/>
      <c r="AY8" s="78"/>
      <c r="AZ8" s="248" t="s">
        <v>90</v>
      </c>
      <c r="BA8" s="248"/>
      <c r="BB8" s="248"/>
      <c r="BC8" s="248"/>
      <c r="BD8" s="248"/>
      <c r="BE8" s="248"/>
    </row>
    <row r="9" spans="22:56" ht="73.5" customHeight="1">
      <c r="V9" s="7"/>
      <c r="W9" s="249" t="s">
        <v>5</v>
      </c>
      <c r="X9" s="249"/>
      <c r="Y9" s="249"/>
      <c r="Z9" s="249"/>
      <c r="AA9" s="14"/>
      <c r="AB9" s="14"/>
      <c r="AC9" s="9" t="s">
        <v>1</v>
      </c>
      <c r="AD9" s="15"/>
      <c r="AE9" s="250" t="s">
        <v>62</v>
      </c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16"/>
      <c r="AS9" s="17"/>
      <c r="AT9" s="10"/>
      <c r="AU9" s="13"/>
      <c r="AV9" s="13"/>
      <c r="AW9" s="13"/>
      <c r="AX9" s="13"/>
      <c r="AY9" s="13"/>
      <c r="AZ9" s="13"/>
      <c r="BA9" s="13"/>
      <c r="BB9" s="18"/>
      <c r="BC9" s="18"/>
      <c r="BD9" s="18"/>
    </row>
    <row r="10" spans="22:41" ht="55.5" customHeight="1" thickBot="1">
      <c r="V10" s="7"/>
      <c r="W10" s="19"/>
      <c r="AA10" s="21"/>
      <c r="AB10" s="22"/>
      <c r="AC10" s="22"/>
      <c r="AK10" s="2"/>
      <c r="AL10" s="2"/>
      <c r="AM10" s="2"/>
      <c r="AN10" s="2"/>
      <c r="AO10" s="2"/>
    </row>
    <row r="11" spans="1:58" s="18" customFormat="1" ht="86.25" customHeight="1" thickBot="1">
      <c r="A11" s="23"/>
      <c r="B11" s="253" t="s">
        <v>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256" t="s">
        <v>56</v>
      </c>
      <c r="U11" s="257"/>
      <c r="V11" s="258"/>
      <c r="W11" s="262" t="s">
        <v>7</v>
      </c>
      <c r="X11" s="263"/>
      <c r="Y11" s="263"/>
      <c r="Z11" s="263"/>
      <c r="AA11" s="263"/>
      <c r="AB11" s="263"/>
      <c r="AC11" s="263"/>
      <c r="AD11" s="264"/>
      <c r="AE11" s="262" t="s">
        <v>8</v>
      </c>
      <c r="AF11" s="264"/>
      <c r="AG11" s="270" t="s">
        <v>9</v>
      </c>
      <c r="AH11" s="271"/>
      <c r="AI11" s="271"/>
      <c r="AJ11" s="271"/>
      <c r="AK11" s="271"/>
      <c r="AL11" s="271"/>
      <c r="AM11" s="271"/>
      <c r="AN11" s="271"/>
      <c r="AO11" s="276" t="s">
        <v>10</v>
      </c>
      <c r="AP11" s="280" t="s">
        <v>11</v>
      </c>
      <c r="AQ11" s="280"/>
      <c r="AR11" s="280"/>
      <c r="AS11" s="280"/>
      <c r="AT11" s="280"/>
      <c r="AU11" s="280"/>
      <c r="AV11" s="280"/>
      <c r="AW11" s="280"/>
      <c r="AX11" s="283" t="s">
        <v>45</v>
      </c>
      <c r="AY11" s="284"/>
      <c r="AZ11" s="284"/>
      <c r="BA11" s="284"/>
      <c r="BB11" s="284"/>
      <c r="BC11" s="284"/>
      <c r="BD11" s="284"/>
      <c r="BE11" s="285"/>
      <c r="BF11" s="24"/>
    </row>
    <row r="12" spans="1:58" s="18" customFormat="1" ht="50.25" customHeight="1">
      <c r="A12" s="23"/>
      <c r="B12" s="254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259"/>
      <c r="U12" s="260"/>
      <c r="V12" s="261"/>
      <c r="W12" s="265"/>
      <c r="X12" s="266"/>
      <c r="Y12" s="266"/>
      <c r="Z12" s="266"/>
      <c r="AA12" s="266"/>
      <c r="AB12" s="266"/>
      <c r="AC12" s="266"/>
      <c r="AD12" s="267"/>
      <c r="AE12" s="265"/>
      <c r="AF12" s="267"/>
      <c r="AG12" s="272"/>
      <c r="AH12" s="273"/>
      <c r="AI12" s="273"/>
      <c r="AJ12" s="273"/>
      <c r="AK12" s="273"/>
      <c r="AL12" s="273"/>
      <c r="AM12" s="273"/>
      <c r="AN12" s="273"/>
      <c r="AO12" s="277"/>
      <c r="AP12" s="281"/>
      <c r="AQ12" s="281"/>
      <c r="AR12" s="281"/>
      <c r="AS12" s="281"/>
      <c r="AT12" s="281"/>
      <c r="AU12" s="281"/>
      <c r="AV12" s="281"/>
      <c r="AW12" s="281"/>
      <c r="AX12" s="286" t="s">
        <v>70</v>
      </c>
      <c r="AY12" s="287"/>
      <c r="AZ12" s="287"/>
      <c r="BA12" s="287"/>
      <c r="BB12" s="287"/>
      <c r="BC12" s="287"/>
      <c r="BD12" s="287"/>
      <c r="BE12" s="288"/>
      <c r="BF12" s="25"/>
    </row>
    <row r="13" spans="1:58" s="18" customFormat="1" ht="45" customHeight="1">
      <c r="A13" s="23"/>
      <c r="B13" s="254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259"/>
      <c r="U13" s="260"/>
      <c r="V13" s="261"/>
      <c r="W13" s="265"/>
      <c r="X13" s="266"/>
      <c r="Y13" s="266"/>
      <c r="Z13" s="266"/>
      <c r="AA13" s="266"/>
      <c r="AB13" s="266"/>
      <c r="AC13" s="266"/>
      <c r="AD13" s="267"/>
      <c r="AE13" s="268"/>
      <c r="AF13" s="269"/>
      <c r="AG13" s="274"/>
      <c r="AH13" s="275"/>
      <c r="AI13" s="275"/>
      <c r="AJ13" s="275"/>
      <c r="AK13" s="275"/>
      <c r="AL13" s="275"/>
      <c r="AM13" s="275"/>
      <c r="AN13" s="275"/>
      <c r="AO13" s="277"/>
      <c r="AP13" s="282"/>
      <c r="AQ13" s="282"/>
      <c r="AR13" s="282"/>
      <c r="AS13" s="282"/>
      <c r="AT13" s="282"/>
      <c r="AU13" s="282"/>
      <c r="AV13" s="282"/>
      <c r="AW13" s="282"/>
      <c r="AX13" s="289" t="s">
        <v>75</v>
      </c>
      <c r="AY13" s="290"/>
      <c r="AZ13" s="290"/>
      <c r="BA13" s="290"/>
      <c r="BB13" s="290"/>
      <c r="BC13" s="290"/>
      <c r="BD13" s="290"/>
      <c r="BE13" s="291"/>
      <c r="BF13" s="26"/>
    </row>
    <row r="14" spans="1:57" s="18" customFormat="1" ht="64.5" customHeight="1" thickBot="1">
      <c r="A14" s="23"/>
      <c r="B14" s="254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259"/>
      <c r="U14" s="260"/>
      <c r="V14" s="261"/>
      <c r="W14" s="265"/>
      <c r="X14" s="266"/>
      <c r="Y14" s="266"/>
      <c r="Z14" s="266"/>
      <c r="AA14" s="266"/>
      <c r="AB14" s="266"/>
      <c r="AC14" s="266"/>
      <c r="AD14" s="267"/>
      <c r="AE14" s="292" t="s">
        <v>12</v>
      </c>
      <c r="AF14" s="294" t="s">
        <v>13</v>
      </c>
      <c r="AG14" s="292" t="s">
        <v>14</v>
      </c>
      <c r="AH14" s="297" t="s">
        <v>15</v>
      </c>
      <c r="AI14" s="298"/>
      <c r="AJ14" s="298"/>
      <c r="AK14" s="298"/>
      <c r="AL14" s="298"/>
      <c r="AM14" s="298"/>
      <c r="AN14" s="299"/>
      <c r="AO14" s="277"/>
      <c r="AP14" s="300" t="s">
        <v>16</v>
      </c>
      <c r="AQ14" s="251" t="s">
        <v>17</v>
      </c>
      <c r="AR14" s="251" t="s">
        <v>18</v>
      </c>
      <c r="AS14" s="317" t="s">
        <v>19</v>
      </c>
      <c r="AT14" s="317" t="s">
        <v>20</v>
      </c>
      <c r="AU14" s="251" t="s">
        <v>21</v>
      </c>
      <c r="AV14" s="251" t="s">
        <v>22</v>
      </c>
      <c r="AW14" s="278" t="s">
        <v>23</v>
      </c>
      <c r="AX14" s="302" t="s">
        <v>71</v>
      </c>
      <c r="AY14" s="303"/>
      <c r="AZ14" s="303"/>
      <c r="BA14" s="303"/>
      <c r="BB14" s="302" t="s">
        <v>72</v>
      </c>
      <c r="BC14" s="303"/>
      <c r="BD14" s="303"/>
      <c r="BE14" s="304"/>
    </row>
    <row r="15" spans="1:63" s="28" customFormat="1" ht="72.75" customHeight="1">
      <c r="A15" s="27"/>
      <c r="B15" s="254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259"/>
      <c r="U15" s="260"/>
      <c r="V15" s="261"/>
      <c r="W15" s="265"/>
      <c r="X15" s="266"/>
      <c r="Y15" s="266"/>
      <c r="Z15" s="266"/>
      <c r="AA15" s="266"/>
      <c r="AB15" s="266"/>
      <c r="AC15" s="266"/>
      <c r="AD15" s="267"/>
      <c r="AE15" s="293"/>
      <c r="AF15" s="295"/>
      <c r="AG15" s="296"/>
      <c r="AH15" s="305" t="s">
        <v>47</v>
      </c>
      <c r="AI15" s="306"/>
      <c r="AJ15" s="305" t="s">
        <v>50</v>
      </c>
      <c r="AK15" s="309"/>
      <c r="AL15" s="306" t="s">
        <v>51</v>
      </c>
      <c r="AM15" s="309"/>
      <c r="AN15" s="311" t="s">
        <v>42</v>
      </c>
      <c r="AO15" s="277"/>
      <c r="AP15" s="301"/>
      <c r="AQ15" s="252"/>
      <c r="AR15" s="252"/>
      <c r="AS15" s="318"/>
      <c r="AT15" s="318"/>
      <c r="AU15" s="252"/>
      <c r="AV15" s="252"/>
      <c r="AW15" s="279"/>
      <c r="AX15" s="314" t="s">
        <v>39</v>
      </c>
      <c r="AY15" s="315"/>
      <c r="AZ15" s="315"/>
      <c r="BA15" s="315"/>
      <c r="BB15" s="314" t="s">
        <v>39</v>
      </c>
      <c r="BC15" s="315"/>
      <c r="BD15" s="315"/>
      <c r="BE15" s="316"/>
      <c r="BK15" s="312"/>
    </row>
    <row r="16" spans="1:63" s="28" customFormat="1" ht="87" customHeight="1">
      <c r="A16" s="27"/>
      <c r="B16" s="254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259"/>
      <c r="U16" s="260"/>
      <c r="V16" s="261"/>
      <c r="W16" s="265"/>
      <c r="X16" s="266"/>
      <c r="Y16" s="266"/>
      <c r="Z16" s="266"/>
      <c r="AA16" s="266"/>
      <c r="AB16" s="266"/>
      <c r="AC16" s="266"/>
      <c r="AD16" s="267"/>
      <c r="AE16" s="293"/>
      <c r="AF16" s="295"/>
      <c r="AG16" s="296"/>
      <c r="AH16" s="307"/>
      <c r="AI16" s="308"/>
      <c r="AJ16" s="307"/>
      <c r="AK16" s="310"/>
      <c r="AL16" s="308"/>
      <c r="AM16" s="310"/>
      <c r="AN16" s="312"/>
      <c r="AO16" s="277"/>
      <c r="AP16" s="301"/>
      <c r="AQ16" s="252"/>
      <c r="AR16" s="252"/>
      <c r="AS16" s="318"/>
      <c r="AT16" s="318"/>
      <c r="AU16" s="252"/>
      <c r="AV16" s="252"/>
      <c r="AW16" s="279"/>
      <c r="AX16" s="319" t="s">
        <v>14</v>
      </c>
      <c r="AY16" s="321" t="s">
        <v>25</v>
      </c>
      <c r="AZ16" s="322"/>
      <c r="BA16" s="322"/>
      <c r="BB16" s="319" t="s">
        <v>14</v>
      </c>
      <c r="BC16" s="322" t="s">
        <v>25</v>
      </c>
      <c r="BD16" s="322"/>
      <c r="BE16" s="323"/>
      <c r="BK16" s="312"/>
    </row>
    <row r="17" spans="1:63" s="28" customFormat="1" ht="278.25" customHeight="1" thickBot="1">
      <c r="A17" s="27"/>
      <c r="B17" s="255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259"/>
      <c r="U17" s="260"/>
      <c r="V17" s="261"/>
      <c r="W17" s="265"/>
      <c r="X17" s="266"/>
      <c r="Y17" s="266"/>
      <c r="Z17" s="266"/>
      <c r="AA17" s="266"/>
      <c r="AB17" s="266"/>
      <c r="AC17" s="266"/>
      <c r="AD17" s="267"/>
      <c r="AE17" s="293"/>
      <c r="AF17" s="295"/>
      <c r="AG17" s="293"/>
      <c r="AH17" s="30" t="s">
        <v>48</v>
      </c>
      <c r="AI17" s="30" t="s">
        <v>49</v>
      </c>
      <c r="AJ17" s="30" t="s">
        <v>48</v>
      </c>
      <c r="AK17" s="30" t="s">
        <v>49</v>
      </c>
      <c r="AL17" s="30" t="s">
        <v>48</v>
      </c>
      <c r="AM17" s="30" t="s">
        <v>49</v>
      </c>
      <c r="AN17" s="313"/>
      <c r="AO17" s="277"/>
      <c r="AP17" s="301"/>
      <c r="AQ17" s="252"/>
      <c r="AR17" s="252"/>
      <c r="AS17" s="318"/>
      <c r="AT17" s="318"/>
      <c r="AU17" s="252"/>
      <c r="AV17" s="252"/>
      <c r="AW17" s="279"/>
      <c r="AX17" s="320"/>
      <c r="AY17" s="31" t="s">
        <v>24</v>
      </c>
      <c r="AZ17" s="31" t="s">
        <v>26</v>
      </c>
      <c r="BA17" s="32" t="s">
        <v>46</v>
      </c>
      <c r="BB17" s="320"/>
      <c r="BC17" s="31" t="s">
        <v>24</v>
      </c>
      <c r="BD17" s="31" t="s">
        <v>26</v>
      </c>
      <c r="BE17" s="33" t="s">
        <v>27</v>
      </c>
      <c r="BK17" s="312"/>
    </row>
    <row r="18" spans="1:57" s="28" customFormat="1" ht="42.75" customHeight="1" thickBot="1" thickTop="1">
      <c r="A18" s="27"/>
      <c r="B18" s="90">
        <v>1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324">
        <v>2</v>
      </c>
      <c r="U18" s="325"/>
      <c r="V18" s="326"/>
      <c r="W18" s="327">
        <v>3</v>
      </c>
      <c r="X18" s="328"/>
      <c r="Y18" s="328"/>
      <c r="Z18" s="328"/>
      <c r="AA18" s="328"/>
      <c r="AB18" s="328"/>
      <c r="AC18" s="328"/>
      <c r="AD18" s="328"/>
      <c r="AE18" s="92">
        <v>4</v>
      </c>
      <c r="AF18" s="93">
        <v>5</v>
      </c>
      <c r="AG18" s="94">
        <v>6</v>
      </c>
      <c r="AH18" s="92">
        <v>7</v>
      </c>
      <c r="AI18" s="93">
        <v>8</v>
      </c>
      <c r="AJ18" s="94">
        <v>9</v>
      </c>
      <c r="AK18" s="92">
        <v>10</v>
      </c>
      <c r="AL18" s="93">
        <v>11</v>
      </c>
      <c r="AM18" s="94">
        <v>12</v>
      </c>
      <c r="AN18" s="92">
        <v>13</v>
      </c>
      <c r="AO18" s="93">
        <v>14</v>
      </c>
      <c r="AP18" s="94">
        <v>15</v>
      </c>
      <c r="AQ18" s="92">
        <v>16</v>
      </c>
      <c r="AR18" s="93">
        <v>17</v>
      </c>
      <c r="AS18" s="94">
        <v>18</v>
      </c>
      <c r="AT18" s="92">
        <v>19</v>
      </c>
      <c r="AU18" s="93">
        <v>20</v>
      </c>
      <c r="AV18" s="94">
        <v>21</v>
      </c>
      <c r="AW18" s="92">
        <v>22</v>
      </c>
      <c r="AX18" s="93">
        <v>23</v>
      </c>
      <c r="AY18" s="94">
        <v>24</v>
      </c>
      <c r="AZ18" s="92">
        <v>25</v>
      </c>
      <c r="BA18" s="93">
        <v>26</v>
      </c>
      <c r="BB18" s="94">
        <v>27</v>
      </c>
      <c r="BC18" s="92">
        <v>28</v>
      </c>
      <c r="BD18" s="93">
        <v>29</v>
      </c>
      <c r="BE18" s="95">
        <v>30</v>
      </c>
    </row>
    <row r="19" spans="1:109" s="35" customFormat="1" ht="49.5" customHeight="1" thickBot="1">
      <c r="A19" s="27"/>
      <c r="B19" s="284" t="s">
        <v>94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5"/>
      <c r="BF19" s="28"/>
      <c r="BG19" s="28"/>
      <c r="BH19" s="28"/>
      <c r="BI19" s="312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34"/>
    </row>
    <row r="20" spans="1:61" s="28" customFormat="1" ht="49.5" customHeight="1" thickBot="1">
      <c r="A20" s="27"/>
      <c r="B20" s="284" t="s">
        <v>95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5"/>
      <c r="BI20" s="312"/>
    </row>
    <row r="21" spans="1:61" ht="104.25" customHeight="1" thickBot="1">
      <c r="A21" s="44"/>
      <c r="B21" s="96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332" t="s">
        <v>67</v>
      </c>
      <c r="U21" s="333"/>
      <c r="V21" s="334"/>
      <c r="W21" s="335" t="s">
        <v>69</v>
      </c>
      <c r="X21" s="336"/>
      <c r="Y21" s="336"/>
      <c r="Z21" s="336"/>
      <c r="AA21" s="336"/>
      <c r="AB21" s="336"/>
      <c r="AC21" s="336"/>
      <c r="AD21" s="337"/>
      <c r="AE21" s="98">
        <v>3.5</v>
      </c>
      <c r="AF21" s="36">
        <v>105</v>
      </c>
      <c r="AG21" s="36"/>
      <c r="AH21" s="36"/>
      <c r="AI21" s="36"/>
      <c r="AJ21" s="36"/>
      <c r="AK21" s="36"/>
      <c r="AL21" s="37"/>
      <c r="AM21" s="37"/>
      <c r="AN21" s="37"/>
      <c r="AO21" s="38">
        <v>105</v>
      </c>
      <c r="AP21" s="99">
        <v>3</v>
      </c>
      <c r="AQ21" s="100"/>
      <c r="AR21" s="100"/>
      <c r="AS21" s="101"/>
      <c r="AT21" s="102"/>
      <c r="AU21" s="100"/>
      <c r="AV21" s="100"/>
      <c r="AW21" s="101"/>
      <c r="AX21" s="102"/>
      <c r="AY21" s="100"/>
      <c r="AZ21" s="100"/>
      <c r="BA21" s="103"/>
      <c r="BB21" s="104"/>
      <c r="BC21" s="105"/>
      <c r="BD21" s="105"/>
      <c r="BE21" s="106"/>
      <c r="BI21" s="312"/>
    </row>
    <row r="22" spans="1:61" s="210" customFormat="1" ht="107.25" customHeight="1" thickBot="1">
      <c r="A22" s="207"/>
      <c r="B22" s="107">
        <v>2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329" t="s">
        <v>68</v>
      </c>
      <c r="U22" s="330"/>
      <c r="V22" s="331"/>
      <c r="W22" s="335" t="s">
        <v>69</v>
      </c>
      <c r="X22" s="336"/>
      <c r="Y22" s="336"/>
      <c r="Z22" s="336"/>
      <c r="AA22" s="336"/>
      <c r="AB22" s="336"/>
      <c r="AC22" s="336"/>
      <c r="AD22" s="337"/>
      <c r="AE22" s="208">
        <v>5</v>
      </c>
      <c r="AF22" s="39">
        <v>150</v>
      </c>
      <c r="AG22" s="39">
        <v>63</v>
      </c>
      <c r="AH22" s="39">
        <v>36</v>
      </c>
      <c r="AI22" s="39">
        <v>6</v>
      </c>
      <c r="AJ22" s="39"/>
      <c r="AK22" s="39"/>
      <c r="AL22" s="40">
        <v>27</v>
      </c>
      <c r="AM22" s="40">
        <v>4</v>
      </c>
      <c r="AN22" s="40">
        <v>53</v>
      </c>
      <c r="AO22" s="41">
        <v>87</v>
      </c>
      <c r="AP22" s="109">
        <v>4</v>
      </c>
      <c r="AQ22" s="110"/>
      <c r="AR22" s="110">
        <v>4</v>
      </c>
      <c r="AS22" s="111"/>
      <c r="AT22" s="112"/>
      <c r="AU22" s="110">
        <v>4</v>
      </c>
      <c r="AV22" s="110"/>
      <c r="AW22" s="113"/>
      <c r="AX22" s="112"/>
      <c r="AY22" s="110"/>
      <c r="AZ22" s="110"/>
      <c r="BA22" s="113"/>
      <c r="BB22" s="114">
        <v>3.5</v>
      </c>
      <c r="BC22" s="115">
        <v>2</v>
      </c>
      <c r="BD22" s="115"/>
      <c r="BE22" s="209">
        <v>1.5</v>
      </c>
      <c r="BI22" s="29"/>
    </row>
    <row r="23" spans="1:57" ht="49.5" customHeight="1" thickBot="1">
      <c r="A23" s="44"/>
      <c r="B23" s="369" t="s">
        <v>100</v>
      </c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9"/>
      <c r="AE23" s="116">
        <f>SUM(AE22:AE22)</f>
        <v>5</v>
      </c>
      <c r="AF23" s="117">
        <f>SUM(AF22:AF22)</f>
        <v>150</v>
      </c>
      <c r="AG23" s="117">
        <f>SUM(AG22:AG22)</f>
        <v>63</v>
      </c>
      <c r="AH23" s="117">
        <f>SUM(AH22:AH22)</f>
        <v>36</v>
      </c>
      <c r="AI23" s="117">
        <f>AI22</f>
        <v>6</v>
      </c>
      <c r="AJ23" s="117"/>
      <c r="AK23" s="117"/>
      <c r="AL23" s="118">
        <f>SUM(AL22:AL22)</f>
        <v>27</v>
      </c>
      <c r="AM23" s="118">
        <f>AM22</f>
        <v>4</v>
      </c>
      <c r="AN23" s="118">
        <f>AN22</f>
        <v>53</v>
      </c>
      <c r="AO23" s="119">
        <f>SUM(AO22:AO22)</f>
        <v>87</v>
      </c>
      <c r="AP23" s="120">
        <v>2</v>
      </c>
      <c r="AQ23" s="121"/>
      <c r="AR23" s="121">
        <v>1</v>
      </c>
      <c r="AS23" s="122"/>
      <c r="AT23" s="120"/>
      <c r="AU23" s="121">
        <v>1</v>
      </c>
      <c r="AV23" s="121"/>
      <c r="AW23" s="123"/>
      <c r="AX23" s="123"/>
      <c r="AY23" s="123"/>
      <c r="AZ23" s="123"/>
      <c r="BA23" s="123"/>
      <c r="BB23" s="124">
        <f>SUM(BB22:BB22)</f>
        <v>3.5</v>
      </c>
      <c r="BC23" s="121">
        <f>SUM(BC22:BC22)</f>
        <v>2</v>
      </c>
      <c r="BD23" s="121"/>
      <c r="BE23" s="125">
        <f>SUM(BE22:BE22)</f>
        <v>1.5</v>
      </c>
    </row>
    <row r="24" spans="1:57" ht="49.5" customHeight="1" thickBot="1">
      <c r="A24" s="44"/>
      <c r="B24" s="367" t="s">
        <v>53</v>
      </c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7"/>
      <c r="BC24" s="367"/>
      <c r="BD24" s="367"/>
      <c r="BE24" s="368"/>
    </row>
    <row r="25" spans="1:57" ht="107.25" customHeight="1">
      <c r="A25" s="44"/>
      <c r="B25" s="107">
        <v>3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329" t="s">
        <v>127</v>
      </c>
      <c r="U25" s="330"/>
      <c r="V25" s="331"/>
      <c r="W25" s="335" t="s">
        <v>74</v>
      </c>
      <c r="X25" s="336"/>
      <c r="Y25" s="336"/>
      <c r="Z25" s="336"/>
      <c r="AA25" s="336"/>
      <c r="AB25" s="336"/>
      <c r="AC25" s="336"/>
      <c r="AD25" s="337"/>
      <c r="AE25" s="126">
        <v>3</v>
      </c>
      <c r="AF25" s="36">
        <v>90</v>
      </c>
      <c r="AG25" s="127"/>
      <c r="AH25" s="127"/>
      <c r="AI25" s="127"/>
      <c r="AJ25" s="127"/>
      <c r="AK25" s="127"/>
      <c r="AL25" s="128"/>
      <c r="AM25" s="128"/>
      <c r="AN25" s="128"/>
      <c r="AO25" s="38">
        <v>90</v>
      </c>
      <c r="AP25" s="129"/>
      <c r="AQ25" s="130"/>
      <c r="AR25" s="130"/>
      <c r="AS25" s="131"/>
      <c r="AT25" s="102"/>
      <c r="AU25" s="100"/>
      <c r="AV25" s="100"/>
      <c r="AW25" s="101"/>
      <c r="AX25" s="102"/>
      <c r="AY25" s="100"/>
      <c r="AZ25" s="100"/>
      <c r="BA25" s="100"/>
      <c r="BB25" s="102"/>
      <c r="BC25" s="100"/>
      <c r="BD25" s="100"/>
      <c r="BE25" s="132"/>
    </row>
    <row r="26" spans="1:57" ht="107.25" customHeight="1">
      <c r="A26" s="44"/>
      <c r="B26" s="107">
        <v>4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329" t="s">
        <v>73</v>
      </c>
      <c r="U26" s="330"/>
      <c r="V26" s="331"/>
      <c r="W26" s="365" t="s">
        <v>74</v>
      </c>
      <c r="X26" s="366"/>
      <c r="Y26" s="366"/>
      <c r="Z26" s="366"/>
      <c r="AA26" s="366"/>
      <c r="AB26" s="366"/>
      <c r="AC26" s="366"/>
      <c r="AD26" s="156"/>
      <c r="AE26" s="134">
        <v>6</v>
      </c>
      <c r="AF26" s="39">
        <v>180</v>
      </c>
      <c r="AG26" s="135">
        <v>90</v>
      </c>
      <c r="AH26" s="135">
        <v>36</v>
      </c>
      <c r="AI26" s="135"/>
      <c r="AJ26" s="135">
        <v>18</v>
      </c>
      <c r="AK26" s="135"/>
      <c r="AL26" s="136">
        <v>36</v>
      </c>
      <c r="AM26" s="136"/>
      <c r="AN26" s="136"/>
      <c r="AO26" s="41">
        <v>90</v>
      </c>
      <c r="AP26" s="137">
        <v>3</v>
      </c>
      <c r="AQ26" s="138"/>
      <c r="AR26" s="138">
        <v>3</v>
      </c>
      <c r="AS26" s="139"/>
      <c r="AT26" s="112"/>
      <c r="AU26" s="110"/>
      <c r="AV26" s="110"/>
      <c r="AW26" s="111"/>
      <c r="AX26" s="112">
        <v>5</v>
      </c>
      <c r="AY26" s="110">
        <v>2</v>
      </c>
      <c r="AZ26" s="110">
        <v>1</v>
      </c>
      <c r="BA26" s="110">
        <v>2</v>
      </c>
      <c r="BB26" s="112"/>
      <c r="BC26" s="110"/>
      <c r="BD26" s="110"/>
      <c r="BE26" s="140"/>
    </row>
    <row r="27" spans="1:57" ht="114.75" customHeight="1">
      <c r="A27" s="44"/>
      <c r="B27" s="107">
        <v>5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329" t="s">
        <v>78</v>
      </c>
      <c r="U27" s="330"/>
      <c r="V27" s="331"/>
      <c r="W27" s="365" t="s">
        <v>74</v>
      </c>
      <c r="X27" s="366"/>
      <c r="Y27" s="366"/>
      <c r="Z27" s="366"/>
      <c r="AA27" s="366"/>
      <c r="AB27" s="366"/>
      <c r="AC27" s="366"/>
      <c r="AD27" s="133"/>
      <c r="AE27" s="134">
        <v>1.5</v>
      </c>
      <c r="AF27" s="39">
        <v>45</v>
      </c>
      <c r="AG27" s="135"/>
      <c r="AH27" s="135"/>
      <c r="AI27" s="135"/>
      <c r="AJ27" s="135"/>
      <c r="AK27" s="135"/>
      <c r="AL27" s="136"/>
      <c r="AM27" s="136"/>
      <c r="AN27" s="136"/>
      <c r="AO27" s="41">
        <v>45</v>
      </c>
      <c r="AP27" s="137"/>
      <c r="AQ27" s="138">
        <v>3</v>
      </c>
      <c r="AR27" s="138"/>
      <c r="AS27" s="139">
        <v>3</v>
      </c>
      <c r="AT27" s="112"/>
      <c r="AU27" s="110"/>
      <c r="AV27" s="110"/>
      <c r="AW27" s="111"/>
      <c r="AX27" s="112"/>
      <c r="AY27" s="110"/>
      <c r="AZ27" s="110"/>
      <c r="BA27" s="110"/>
      <c r="BB27" s="112"/>
      <c r="BC27" s="110"/>
      <c r="BD27" s="110"/>
      <c r="BE27" s="140"/>
    </row>
    <row r="28" spans="1:57" ht="114.75" customHeight="1">
      <c r="A28" s="44"/>
      <c r="B28" s="107">
        <v>6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329" t="s">
        <v>125</v>
      </c>
      <c r="U28" s="330"/>
      <c r="V28" s="331"/>
      <c r="W28" s="365" t="s">
        <v>77</v>
      </c>
      <c r="X28" s="366"/>
      <c r="Y28" s="366"/>
      <c r="Z28" s="366"/>
      <c r="AA28" s="366"/>
      <c r="AB28" s="366"/>
      <c r="AC28" s="366"/>
      <c r="AD28" s="133"/>
      <c r="AE28" s="134">
        <v>4</v>
      </c>
      <c r="AF28" s="39">
        <v>120</v>
      </c>
      <c r="AG28" s="135"/>
      <c r="AH28" s="135"/>
      <c r="AI28" s="135"/>
      <c r="AJ28" s="135"/>
      <c r="AK28" s="135"/>
      <c r="AL28" s="136"/>
      <c r="AM28" s="136"/>
      <c r="AN28" s="136"/>
      <c r="AO28" s="41">
        <v>120</v>
      </c>
      <c r="AP28" s="137"/>
      <c r="AQ28" s="138"/>
      <c r="AR28" s="138"/>
      <c r="AS28" s="139"/>
      <c r="AT28" s="112"/>
      <c r="AU28" s="110"/>
      <c r="AV28" s="110"/>
      <c r="AW28" s="111"/>
      <c r="AX28" s="112"/>
      <c r="AY28" s="110"/>
      <c r="AZ28" s="110"/>
      <c r="BA28" s="110"/>
      <c r="BB28" s="112"/>
      <c r="BC28" s="110"/>
      <c r="BD28" s="110"/>
      <c r="BE28" s="140"/>
    </row>
    <row r="29" spans="1:57" ht="102" customHeight="1">
      <c r="A29" s="44"/>
      <c r="B29" s="107">
        <v>7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329" t="s">
        <v>76</v>
      </c>
      <c r="U29" s="330"/>
      <c r="V29" s="331"/>
      <c r="W29" s="365" t="s">
        <v>77</v>
      </c>
      <c r="X29" s="366"/>
      <c r="Y29" s="366"/>
      <c r="Z29" s="366"/>
      <c r="AA29" s="366"/>
      <c r="AB29" s="366"/>
      <c r="AC29" s="366"/>
      <c r="AD29" s="133"/>
      <c r="AE29" s="134">
        <v>5</v>
      </c>
      <c r="AF29" s="39">
        <v>150</v>
      </c>
      <c r="AG29" s="135">
        <v>72</v>
      </c>
      <c r="AH29" s="135">
        <v>36</v>
      </c>
      <c r="AI29" s="135">
        <v>6</v>
      </c>
      <c r="AJ29" s="135">
        <v>18</v>
      </c>
      <c r="AK29" s="135">
        <v>3</v>
      </c>
      <c r="AL29" s="136">
        <v>18</v>
      </c>
      <c r="AM29" s="136">
        <v>3</v>
      </c>
      <c r="AN29" s="136">
        <f>AG29-12</f>
        <v>60</v>
      </c>
      <c r="AO29" s="41">
        <v>78</v>
      </c>
      <c r="AP29" s="137">
        <v>3</v>
      </c>
      <c r="AQ29" s="138"/>
      <c r="AR29" s="138">
        <v>3</v>
      </c>
      <c r="AS29" s="139"/>
      <c r="AT29" s="112"/>
      <c r="AU29" s="110"/>
      <c r="AV29" s="110"/>
      <c r="AW29" s="111"/>
      <c r="AX29" s="112">
        <v>4</v>
      </c>
      <c r="AY29" s="110">
        <v>2</v>
      </c>
      <c r="AZ29" s="110">
        <v>1</v>
      </c>
      <c r="BA29" s="110">
        <v>1</v>
      </c>
      <c r="BB29" s="112"/>
      <c r="BC29" s="110"/>
      <c r="BD29" s="110"/>
      <c r="BE29" s="140"/>
    </row>
    <row r="30" spans="1:57" ht="99.75" customHeight="1">
      <c r="A30" s="44"/>
      <c r="B30" s="107">
        <v>8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329" t="s">
        <v>79</v>
      </c>
      <c r="U30" s="330"/>
      <c r="V30" s="331"/>
      <c r="W30" s="365" t="s">
        <v>120</v>
      </c>
      <c r="X30" s="366"/>
      <c r="Y30" s="366"/>
      <c r="Z30" s="366"/>
      <c r="AA30" s="366"/>
      <c r="AB30" s="366"/>
      <c r="AC30" s="366"/>
      <c r="AD30" s="133"/>
      <c r="AE30" s="134">
        <v>5</v>
      </c>
      <c r="AF30" s="39">
        <v>150</v>
      </c>
      <c r="AG30" s="135">
        <v>72</v>
      </c>
      <c r="AH30" s="135">
        <v>36</v>
      </c>
      <c r="AI30" s="135"/>
      <c r="AJ30" s="135"/>
      <c r="AK30" s="135"/>
      <c r="AL30" s="136">
        <v>36</v>
      </c>
      <c r="AM30" s="136"/>
      <c r="AN30" s="136"/>
      <c r="AO30" s="41">
        <v>78</v>
      </c>
      <c r="AP30" s="137">
        <v>4</v>
      </c>
      <c r="AQ30" s="138"/>
      <c r="AR30" s="138">
        <v>4</v>
      </c>
      <c r="AS30" s="139"/>
      <c r="AT30" s="112"/>
      <c r="AU30" s="110"/>
      <c r="AV30" s="110"/>
      <c r="AW30" s="111"/>
      <c r="AX30" s="112"/>
      <c r="AY30" s="110"/>
      <c r="AZ30" s="110"/>
      <c r="BA30" s="110"/>
      <c r="BB30" s="112">
        <v>4</v>
      </c>
      <c r="BC30" s="110">
        <v>2</v>
      </c>
      <c r="BD30" s="110"/>
      <c r="BE30" s="140">
        <v>2</v>
      </c>
    </row>
    <row r="31" spans="1:57" ht="89.25" customHeight="1">
      <c r="A31" s="44"/>
      <c r="B31" s="107">
        <v>9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329" t="s">
        <v>80</v>
      </c>
      <c r="U31" s="330"/>
      <c r="V31" s="331"/>
      <c r="W31" s="365" t="s">
        <v>82</v>
      </c>
      <c r="X31" s="366"/>
      <c r="Y31" s="366"/>
      <c r="Z31" s="366"/>
      <c r="AA31" s="366"/>
      <c r="AB31" s="366"/>
      <c r="AC31" s="366"/>
      <c r="AD31" s="133"/>
      <c r="AE31" s="141">
        <v>5</v>
      </c>
      <c r="AF31" s="127">
        <v>150</v>
      </c>
      <c r="AG31" s="135">
        <v>90</v>
      </c>
      <c r="AH31" s="135">
        <v>45</v>
      </c>
      <c r="AI31" s="135"/>
      <c r="AJ31" s="135">
        <v>9</v>
      </c>
      <c r="AK31" s="135"/>
      <c r="AL31" s="136">
        <v>36</v>
      </c>
      <c r="AM31" s="136"/>
      <c r="AN31" s="136"/>
      <c r="AO31" s="142">
        <v>60</v>
      </c>
      <c r="AP31" s="137">
        <v>3</v>
      </c>
      <c r="AQ31" s="138"/>
      <c r="AR31" s="138">
        <v>3</v>
      </c>
      <c r="AS31" s="139"/>
      <c r="AT31" s="112"/>
      <c r="AU31" s="110">
        <v>3</v>
      </c>
      <c r="AV31" s="110"/>
      <c r="AW31" s="111"/>
      <c r="AX31" s="112">
        <v>5</v>
      </c>
      <c r="AY31" s="110">
        <v>2.5</v>
      </c>
      <c r="AZ31" s="110">
        <v>0.5</v>
      </c>
      <c r="BA31" s="110">
        <v>2</v>
      </c>
      <c r="BB31" s="112"/>
      <c r="BC31" s="110"/>
      <c r="BD31" s="110"/>
      <c r="BE31" s="140"/>
    </row>
    <row r="32" spans="1:57" ht="79.5" customHeight="1">
      <c r="A32" s="44"/>
      <c r="B32" s="107">
        <v>10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329" t="s">
        <v>81</v>
      </c>
      <c r="U32" s="330"/>
      <c r="V32" s="331"/>
      <c r="W32" s="365" t="s">
        <v>82</v>
      </c>
      <c r="X32" s="366"/>
      <c r="Y32" s="366"/>
      <c r="Z32" s="366"/>
      <c r="AA32" s="366"/>
      <c r="AB32" s="366"/>
      <c r="AC32" s="366"/>
      <c r="AD32" s="133"/>
      <c r="AE32" s="143">
        <v>5.5</v>
      </c>
      <c r="AF32" s="135">
        <v>165</v>
      </c>
      <c r="AG32" s="135">
        <v>90</v>
      </c>
      <c r="AH32" s="135">
        <v>45</v>
      </c>
      <c r="AI32" s="135"/>
      <c r="AJ32" s="135">
        <v>9</v>
      </c>
      <c r="AK32" s="135"/>
      <c r="AL32" s="136">
        <v>36</v>
      </c>
      <c r="AM32" s="136"/>
      <c r="AN32" s="136"/>
      <c r="AO32" s="144">
        <v>75</v>
      </c>
      <c r="AP32" s="137"/>
      <c r="AQ32" s="138">
        <v>4</v>
      </c>
      <c r="AR32" s="138">
        <v>4</v>
      </c>
      <c r="AS32" s="139"/>
      <c r="AT32" s="145"/>
      <c r="AU32" s="130">
        <v>4</v>
      </c>
      <c r="AV32" s="130"/>
      <c r="AW32" s="146"/>
      <c r="AX32" s="145"/>
      <c r="AY32" s="130"/>
      <c r="AZ32" s="130"/>
      <c r="BA32" s="130"/>
      <c r="BB32" s="145">
        <v>5</v>
      </c>
      <c r="BC32" s="130">
        <v>2.5</v>
      </c>
      <c r="BD32" s="130">
        <v>0.5</v>
      </c>
      <c r="BE32" s="147">
        <v>2</v>
      </c>
    </row>
    <row r="33" spans="1:57" s="210" customFormat="1" ht="60" customHeight="1" thickBot="1">
      <c r="A33" s="207"/>
      <c r="B33" s="107">
        <v>11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398" t="s">
        <v>83</v>
      </c>
      <c r="U33" s="399"/>
      <c r="V33" s="400"/>
      <c r="W33" s="401" t="s">
        <v>84</v>
      </c>
      <c r="X33" s="402"/>
      <c r="Y33" s="402"/>
      <c r="Z33" s="402"/>
      <c r="AA33" s="402"/>
      <c r="AB33" s="402"/>
      <c r="AC33" s="402"/>
      <c r="AD33" s="403"/>
      <c r="AE33" s="211">
        <v>4</v>
      </c>
      <c r="AF33" s="212">
        <v>120</v>
      </c>
      <c r="AG33" s="135">
        <v>72</v>
      </c>
      <c r="AH33" s="135">
        <v>36</v>
      </c>
      <c r="AI33" s="135">
        <v>6</v>
      </c>
      <c r="AJ33" s="135"/>
      <c r="AK33" s="135"/>
      <c r="AL33" s="136">
        <v>36</v>
      </c>
      <c r="AM33" s="136">
        <v>6</v>
      </c>
      <c r="AN33" s="136">
        <v>60</v>
      </c>
      <c r="AO33" s="144">
        <v>48</v>
      </c>
      <c r="AP33" s="137"/>
      <c r="AQ33" s="138">
        <v>4</v>
      </c>
      <c r="AR33" s="138">
        <v>4</v>
      </c>
      <c r="AS33" s="139"/>
      <c r="AT33" s="213"/>
      <c r="AU33" s="214"/>
      <c r="AV33" s="214">
        <v>4</v>
      </c>
      <c r="AW33" s="215"/>
      <c r="AX33" s="213"/>
      <c r="AY33" s="214"/>
      <c r="AZ33" s="214"/>
      <c r="BA33" s="214"/>
      <c r="BB33" s="213">
        <v>4</v>
      </c>
      <c r="BC33" s="214">
        <v>2</v>
      </c>
      <c r="BD33" s="214"/>
      <c r="BE33" s="216">
        <v>2</v>
      </c>
    </row>
    <row r="34" spans="1:67" s="42" customFormat="1" ht="49.5" customHeight="1" thickBot="1">
      <c r="A34" s="79"/>
      <c r="B34" s="369" t="s">
        <v>100</v>
      </c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9"/>
      <c r="AE34" s="148">
        <f>SUM(AE25:AE33)-AE25-AE28</f>
        <v>32</v>
      </c>
      <c r="AF34" s="117">
        <f>SUM(AF25:AF33)-AF25-AF28</f>
        <v>960</v>
      </c>
      <c r="AG34" s="117">
        <f>SUM(AG25:AG33)</f>
        <v>486</v>
      </c>
      <c r="AH34" s="117">
        <f>SUM(AH25:AH33)</f>
        <v>234</v>
      </c>
      <c r="AI34" s="117">
        <f>AI33+AI29</f>
        <v>12</v>
      </c>
      <c r="AJ34" s="117">
        <f>SUM(AJ25:AJ33)</f>
        <v>54</v>
      </c>
      <c r="AK34" s="117">
        <f>AK29</f>
        <v>3</v>
      </c>
      <c r="AL34" s="118">
        <f>SUM(AL25:AL33)</f>
        <v>198</v>
      </c>
      <c r="AM34" s="118">
        <f>AM33+AM29</f>
        <v>9</v>
      </c>
      <c r="AN34" s="118">
        <f>AN33+AN29</f>
        <v>120</v>
      </c>
      <c r="AO34" s="119">
        <f>SUM(AO25:AO33)-AO25-AO28</f>
        <v>474</v>
      </c>
      <c r="AP34" s="120">
        <v>4</v>
      </c>
      <c r="AQ34" s="121">
        <v>3</v>
      </c>
      <c r="AR34" s="121">
        <v>6</v>
      </c>
      <c r="AS34" s="122">
        <v>1</v>
      </c>
      <c r="AT34" s="149"/>
      <c r="AU34" s="150">
        <v>2</v>
      </c>
      <c r="AV34" s="150">
        <v>1</v>
      </c>
      <c r="AW34" s="151"/>
      <c r="AX34" s="120">
        <f aca="true" t="shared" si="0" ref="AX34:BE34">SUM(AX25:AX33)</f>
        <v>14</v>
      </c>
      <c r="AY34" s="121">
        <f t="shared" si="0"/>
        <v>6.5</v>
      </c>
      <c r="AZ34" s="121">
        <f t="shared" si="0"/>
        <v>2.5</v>
      </c>
      <c r="BA34" s="121">
        <f t="shared" si="0"/>
        <v>5</v>
      </c>
      <c r="BB34" s="124">
        <f t="shared" si="0"/>
        <v>13</v>
      </c>
      <c r="BC34" s="121">
        <f t="shared" si="0"/>
        <v>6.5</v>
      </c>
      <c r="BD34" s="121">
        <f t="shared" si="0"/>
        <v>0.5</v>
      </c>
      <c r="BE34" s="152">
        <f t="shared" si="0"/>
        <v>6</v>
      </c>
      <c r="BO34" s="43"/>
    </row>
    <row r="35" spans="1:67" s="42" customFormat="1" ht="49.5" customHeight="1" thickBot="1">
      <c r="A35" s="79"/>
      <c r="B35" s="367" t="s">
        <v>126</v>
      </c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7"/>
      <c r="BE35" s="368"/>
      <c r="BO35" s="43"/>
    </row>
    <row r="36" spans="1:67" s="42" customFormat="1" ht="120.75" customHeight="1">
      <c r="A36" s="79"/>
      <c r="B36" s="107">
        <v>12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329" t="s">
        <v>131</v>
      </c>
      <c r="U36" s="330"/>
      <c r="V36" s="331"/>
      <c r="W36" s="335"/>
      <c r="X36" s="336"/>
      <c r="Y36" s="336"/>
      <c r="Z36" s="336"/>
      <c r="AA36" s="336"/>
      <c r="AB36" s="336"/>
      <c r="AC36" s="336"/>
      <c r="AD36" s="337"/>
      <c r="AE36" s="126"/>
      <c r="AF36" s="36"/>
      <c r="AG36" s="127"/>
      <c r="AH36" s="127"/>
      <c r="AI36" s="127"/>
      <c r="AJ36" s="127"/>
      <c r="AK36" s="127"/>
      <c r="AL36" s="128"/>
      <c r="AM36" s="128"/>
      <c r="AN36" s="128"/>
      <c r="AO36" s="38"/>
      <c r="AP36" s="129"/>
      <c r="AQ36" s="130"/>
      <c r="AR36" s="130"/>
      <c r="AS36" s="131"/>
      <c r="AT36" s="102"/>
      <c r="AU36" s="100"/>
      <c r="AV36" s="100"/>
      <c r="AW36" s="101"/>
      <c r="AX36" s="102"/>
      <c r="AY36" s="100"/>
      <c r="AZ36" s="100"/>
      <c r="BA36" s="100"/>
      <c r="BB36" s="102"/>
      <c r="BC36" s="100"/>
      <c r="BD36" s="100"/>
      <c r="BE36" s="132"/>
      <c r="BO36" s="43"/>
    </row>
    <row r="37" spans="1:67" s="42" customFormat="1" ht="120.75" customHeight="1">
      <c r="A37" s="79"/>
      <c r="B37" s="107">
        <v>12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329" t="s">
        <v>129</v>
      </c>
      <c r="U37" s="330"/>
      <c r="V37" s="331"/>
      <c r="W37" s="365" t="s">
        <v>62</v>
      </c>
      <c r="X37" s="366"/>
      <c r="Y37" s="366"/>
      <c r="Z37" s="366"/>
      <c r="AA37" s="366"/>
      <c r="AB37" s="366"/>
      <c r="AC37" s="366"/>
      <c r="AD37" s="156"/>
      <c r="AE37" s="134">
        <v>2</v>
      </c>
      <c r="AF37" s="39">
        <v>60</v>
      </c>
      <c r="AG37" s="135"/>
      <c r="AH37" s="135"/>
      <c r="AI37" s="135"/>
      <c r="AJ37" s="135"/>
      <c r="AK37" s="135"/>
      <c r="AL37" s="136"/>
      <c r="AM37" s="136"/>
      <c r="AN37" s="136"/>
      <c r="AO37" s="41">
        <v>60</v>
      </c>
      <c r="AP37" s="137"/>
      <c r="AQ37" s="138"/>
      <c r="AR37" s="138"/>
      <c r="AS37" s="139"/>
      <c r="AT37" s="112"/>
      <c r="AU37" s="110"/>
      <c r="AV37" s="110"/>
      <c r="AW37" s="111"/>
      <c r="AX37" s="112"/>
      <c r="AY37" s="110"/>
      <c r="AZ37" s="110"/>
      <c r="BA37" s="110"/>
      <c r="BB37" s="112"/>
      <c r="BC37" s="110"/>
      <c r="BD37" s="110"/>
      <c r="BE37" s="140"/>
      <c r="BO37" s="43"/>
    </row>
    <row r="38" spans="1:67" s="42" customFormat="1" ht="120.75" customHeight="1">
      <c r="A38" s="79"/>
      <c r="B38" s="107">
        <v>13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329" t="s">
        <v>108</v>
      </c>
      <c r="U38" s="330"/>
      <c r="V38" s="331"/>
      <c r="W38" s="228"/>
      <c r="X38" s="155"/>
      <c r="Y38" s="155"/>
      <c r="Z38" s="155"/>
      <c r="AA38" s="155"/>
      <c r="AB38" s="155"/>
      <c r="AC38" s="155"/>
      <c r="AD38" s="156"/>
      <c r="AE38" s="134"/>
      <c r="AF38" s="39"/>
      <c r="AG38" s="135"/>
      <c r="AH38" s="135"/>
      <c r="AI38" s="135"/>
      <c r="AJ38" s="135"/>
      <c r="AK38" s="135"/>
      <c r="AL38" s="136"/>
      <c r="AM38" s="136"/>
      <c r="AN38" s="136"/>
      <c r="AO38" s="41"/>
      <c r="AP38" s="137"/>
      <c r="AQ38" s="138"/>
      <c r="AR38" s="138"/>
      <c r="AS38" s="139"/>
      <c r="AT38" s="112"/>
      <c r="AU38" s="110"/>
      <c r="AV38" s="110"/>
      <c r="AW38" s="111"/>
      <c r="AX38" s="112"/>
      <c r="AY38" s="110"/>
      <c r="AZ38" s="110"/>
      <c r="BA38" s="110"/>
      <c r="BB38" s="112"/>
      <c r="BC38" s="110"/>
      <c r="BD38" s="110"/>
      <c r="BE38" s="140"/>
      <c r="BO38" s="43"/>
    </row>
    <row r="39" spans="1:67" s="42" customFormat="1" ht="99.75" customHeight="1" thickBot="1">
      <c r="A39" s="79"/>
      <c r="B39" s="107">
        <v>13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329" t="s">
        <v>128</v>
      </c>
      <c r="U39" s="330"/>
      <c r="V39" s="331"/>
      <c r="W39" s="365" t="s">
        <v>107</v>
      </c>
      <c r="X39" s="366"/>
      <c r="Y39" s="366"/>
      <c r="Z39" s="366"/>
      <c r="AA39" s="366"/>
      <c r="AB39" s="366"/>
      <c r="AC39" s="366"/>
      <c r="AD39" s="156"/>
      <c r="AE39" s="134">
        <v>2</v>
      </c>
      <c r="AF39" s="39">
        <v>60</v>
      </c>
      <c r="AG39" s="135"/>
      <c r="AH39" s="135"/>
      <c r="AI39" s="135"/>
      <c r="AJ39" s="135"/>
      <c r="AK39" s="135"/>
      <c r="AL39" s="136"/>
      <c r="AM39" s="136"/>
      <c r="AN39" s="136"/>
      <c r="AO39" s="41">
        <v>60</v>
      </c>
      <c r="AP39" s="137"/>
      <c r="AQ39" s="138"/>
      <c r="AR39" s="138"/>
      <c r="AS39" s="139"/>
      <c r="AT39" s="112"/>
      <c r="AU39" s="110"/>
      <c r="AV39" s="110"/>
      <c r="AW39" s="111"/>
      <c r="AX39" s="112"/>
      <c r="AY39" s="110"/>
      <c r="AZ39" s="110"/>
      <c r="BA39" s="110"/>
      <c r="BB39" s="112"/>
      <c r="BC39" s="110"/>
      <c r="BD39" s="110"/>
      <c r="BE39" s="140"/>
      <c r="BG39" s="42" t="s">
        <v>132</v>
      </c>
      <c r="BO39" s="43"/>
    </row>
    <row r="40" spans="1:67" s="42" customFormat="1" ht="49.5" customHeight="1" thickBot="1">
      <c r="A40" s="79"/>
      <c r="B40" s="369" t="s">
        <v>100</v>
      </c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9"/>
      <c r="AE40" s="148"/>
      <c r="AF40" s="117"/>
      <c r="AG40" s="117"/>
      <c r="AH40" s="117"/>
      <c r="AI40" s="117"/>
      <c r="AJ40" s="117"/>
      <c r="AK40" s="117"/>
      <c r="AL40" s="118"/>
      <c r="AM40" s="118"/>
      <c r="AN40" s="118"/>
      <c r="AO40" s="119"/>
      <c r="AP40" s="120"/>
      <c r="AQ40" s="121"/>
      <c r="AR40" s="121"/>
      <c r="AS40" s="122"/>
      <c r="AT40" s="149"/>
      <c r="AU40" s="150"/>
      <c r="AV40" s="150"/>
      <c r="AW40" s="151"/>
      <c r="AX40" s="120"/>
      <c r="AY40" s="121"/>
      <c r="AZ40" s="121"/>
      <c r="BA40" s="121"/>
      <c r="BB40" s="124"/>
      <c r="BC40" s="121"/>
      <c r="BD40" s="121"/>
      <c r="BE40" s="152"/>
      <c r="BO40" s="43"/>
    </row>
    <row r="41" spans="1:67" s="42" customFormat="1" ht="49.5" customHeight="1" thickBot="1">
      <c r="A41" s="79"/>
      <c r="B41" s="284" t="s">
        <v>96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57"/>
      <c r="U41" s="257"/>
      <c r="V41" s="257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5"/>
      <c r="BO41" s="43"/>
    </row>
    <row r="42" spans="1:67" s="42" customFormat="1" ht="49.5" customHeight="1" thickBot="1">
      <c r="A42" s="79"/>
      <c r="B42" s="96">
        <v>14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392" t="s">
        <v>111</v>
      </c>
      <c r="U42" s="393"/>
      <c r="V42" s="394"/>
      <c r="W42" s="336"/>
      <c r="X42" s="336"/>
      <c r="Y42" s="336"/>
      <c r="Z42" s="336"/>
      <c r="AA42" s="336"/>
      <c r="AB42" s="336"/>
      <c r="AC42" s="336"/>
      <c r="AD42" s="337"/>
      <c r="AE42" s="126"/>
      <c r="AF42" s="36"/>
      <c r="AG42" s="39"/>
      <c r="AH42" s="39"/>
      <c r="AI42" s="39"/>
      <c r="AJ42" s="39"/>
      <c r="AK42" s="39"/>
      <c r="AL42" s="40"/>
      <c r="AM42" s="40"/>
      <c r="AN42" s="40"/>
      <c r="AO42" s="38"/>
      <c r="AP42" s="109"/>
      <c r="AQ42" s="110"/>
      <c r="AR42" s="110"/>
      <c r="AS42" s="111"/>
      <c r="AT42" s="109"/>
      <c r="AU42" s="110"/>
      <c r="AV42" s="110"/>
      <c r="AW42" s="153"/>
      <c r="AX42" s="110"/>
      <c r="AY42" s="110"/>
      <c r="AZ42" s="110"/>
      <c r="BA42" s="113"/>
      <c r="BB42" s="104"/>
      <c r="BC42" s="105"/>
      <c r="BD42" s="105"/>
      <c r="BE42" s="106"/>
      <c r="BO42" s="43"/>
    </row>
    <row r="43" spans="1:67" s="42" customFormat="1" ht="66.75" customHeight="1">
      <c r="A43" s="79"/>
      <c r="B43" s="107">
        <v>14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395" t="s">
        <v>97</v>
      </c>
      <c r="U43" s="396"/>
      <c r="V43" s="115">
        <v>3</v>
      </c>
      <c r="W43" s="336" t="s">
        <v>93</v>
      </c>
      <c r="X43" s="336"/>
      <c r="Y43" s="336"/>
      <c r="Z43" s="336"/>
      <c r="AA43" s="336"/>
      <c r="AB43" s="336"/>
      <c r="AC43" s="336"/>
      <c r="AD43" s="337"/>
      <c r="AE43" s="126">
        <v>2</v>
      </c>
      <c r="AF43" s="36">
        <v>60</v>
      </c>
      <c r="AG43" s="39">
        <v>36</v>
      </c>
      <c r="AH43" s="39">
        <v>18</v>
      </c>
      <c r="AI43" s="39"/>
      <c r="AJ43" s="39">
        <v>18</v>
      </c>
      <c r="AK43" s="39"/>
      <c r="AL43" s="40"/>
      <c r="AM43" s="40"/>
      <c r="AN43" s="40"/>
      <c r="AO43" s="38">
        <v>24</v>
      </c>
      <c r="AP43" s="109"/>
      <c r="AQ43" s="110">
        <v>3</v>
      </c>
      <c r="AR43" s="110"/>
      <c r="AS43" s="111"/>
      <c r="AT43" s="109"/>
      <c r="AU43" s="110"/>
      <c r="AV43" s="110"/>
      <c r="AW43" s="153"/>
      <c r="AX43" s="110">
        <v>2</v>
      </c>
      <c r="AY43" s="110">
        <v>1</v>
      </c>
      <c r="AZ43" s="110">
        <v>1</v>
      </c>
      <c r="BA43" s="113"/>
      <c r="BB43" s="114"/>
      <c r="BC43" s="115"/>
      <c r="BD43" s="115"/>
      <c r="BE43" s="154"/>
      <c r="BO43" s="43"/>
    </row>
    <row r="44" spans="1:67" s="42" customFormat="1" ht="99" customHeight="1">
      <c r="A44" s="79"/>
      <c r="B44" s="107">
        <v>15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329" t="s">
        <v>109</v>
      </c>
      <c r="U44" s="330"/>
      <c r="V44" s="397"/>
      <c r="W44" s="155"/>
      <c r="X44" s="155"/>
      <c r="Y44" s="155"/>
      <c r="Z44" s="155"/>
      <c r="AA44" s="155"/>
      <c r="AB44" s="155"/>
      <c r="AC44" s="155"/>
      <c r="AD44" s="156"/>
      <c r="AE44" s="134"/>
      <c r="AF44" s="39"/>
      <c r="AG44" s="39"/>
      <c r="AH44" s="39"/>
      <c r="AI44" s="39"/>
      <c r="AJ44" s="39"/>
      <c r="AK44" s="39"/>
      <c r="AL44" s="40"/>
      <c r="AM44" s="40"/>
      <c r="AN44" s="40"/>
      <c r="AO44" s="41"/>
      <c r="AP44" s="109"/>
      <c r="AQ44" s="110"/>
      <c r="AR44" s="110"/>
      <c r="AS44" s="111"/>
      <c r="AT44" s="109"/>
      <c r="AU44" s="110"/>
      <c r="AV44" s="110"/>
      <c r="AW44" s="153"/>
      <c r="AX44" s="109"/>
      <c r="AY44" s="110"/>
      <c r="AZ44" s="110"/>
      <c r="BA44" s="113"/>
      <c r="BB44" s="114"/>
      <c r="BC44" s="115"/>
      <c r="BD44" s="115"/>
      <c r="BE44" s="154"/>
      <c r="BO44" s="43"/>
    </row>
    <row r="45" spans="1:67" s="42" customFormat="1" ht="272.25" customHeight="1" thickBot="1">
      <c r="A45" s="79"/>
      <c r="B45" s="107">
        <v>15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329" t="s">
        <v>92</v>
      </c>
      <c r="U45" s="330"/>
      <c r="V45" s="157">
        <v>3</v>
      </c>
      <c r="W45" s="380" t="s">
        <v>91</v>
      </c>
      <c r="X45" s="366"/>
      <c r="Y45" s="366"/>
      <c r="Z45" s="366"/>
      <c r="AA45" s="366"/>
      <c r="AB45" s="366"/>
      <c r="AC45" s="366"/>
      <c r="AD45" s="156"/>
      <c r="AE45" s="158">
        <v>1.5</v>
      </c>
      <c r="AF45" s="39">
        <v>45</v>
      </c>
      <c r="AG45" s="39">
        <v>36</v>
      </c>
      <c r="AH45" s="39"/>
      <c r="AI45" s="39"/>
      <c r="AJ45" s="39">
        <v>36</v>
      </c>
      <c r="AK45" s="39"/>
      <c r="AL45" s="40"/>
      <c r="AM45" s="40"/>
      <c r="AN45" s="40"/>
      <c r="AO45" s="142">
        <v>9</v>
      </c>
      <c r="AP45" s="109"/>
      <c r="AQ45" s="110">
        <v>3</v>
      </c>
      <c r="AR45" s="110"/>
      <c r="AS45" s="111"/>
      <c r="AT45" s="109"/>
      <c r="AU45" s="110"/>
      <c r="AV45" s="110"/>
      <c r="AW45" s="153"/>
      <c r="AX45" s="109">
        <v>2</v>
      </c>
      <c r="AY45" s="110"/>
      <c r="AZ45" s="110">
        <v>2</v>
      </c>
      <c r="BA45" s="113"/>
      <c r="BB45" s="114"/>
      <c r="BC45" s="115"/>
      <c r="BD45" s="115"/>
      <c r="BE45" s="154"/>
      <c r="BO45" s="43"/>
    </row>
    <row r="46" spans="1:67" s="42" customFormat="1" ht="72" customHeight="1" thickBot="1">
      <c r="A46" s="79"/>
      <c r="B46" s="159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387" t="s">
        <v>100</v>
      </c>
      <c r="U46" s="372"/>
      <c r="V46" s="371"/>
      <c r="W46" s="372"/>
      <c r="X46" s="372"/>
      <c r="Y46" s="372"/>
      <c r="Z46" s="372"/>
      <c r="AA46" s="372"/>
      <c r="AB46" s="372"/>
      <c r="AC46" s="372"/>
      <c r="AD46" s="45"/>
      <c r="AE46" s="160">
        <f>AE45+AE43</f>
        <v>3.5</v>
      </c>
      <c r="AF46" s="161">
        <f aca="true" t="shared" si="1" ref="AF46:AO46">AF45+AF43</f>
        <v>105</v>
      </c>
      <c r="AG46" s="161">
        <f t="shared" si="1"/>
        <v>72</v>
      </c>
      <c r="AH46" s="161">
        <f t="shared" si="1"/>
        <v>18</v>
      </c>
      <c r="AI46" s="161"/>
      <c r="AJ46" s="161">
        <f t="shared" si="1"/>
        <v>54</v>
      </c>
      <c r="AK46" s="160"/>
      <c r="AL46" s="160"/>
      <c r="AM46" s="160"/>
      <c r="AN46" s="160"/>
      <c r="AO46" s="161">
        <f t="shared" si="1"/>
        <v>33</v>
      </c>
      <c r="AP46" s="118"/>
      <c r="AQ46" s="118">
        <v>2</v>
      </c>
      <c r="AR46" s="118"/>
      <c r="AS46" s="118"/>
      <c r="AT46" s="118"/>
      <c r="AU46" s="118"/>
      <c r="AV46" s="118"/>
      <c r="AW46" s="118"/>
      <c r="AX46" s="121">
        <f>AX45+AX43</f>
        <v>4</v>
      </c>
      <c r="AY46" s="121">
        <f>AY45+AY43</f>
        <v>1</v>
      </c>
      <c r="AZ46" s="121">
        <f>AZ45+AZ43</f>
        <v>3</v>
      </c>
      <c r="BA46" s="121">
        <f>BA45+BA42</f>
        <v>0</v>
      </c>
      <c r="BB46" s="124"/>
      <c r="BC46" s="121"/>
      <c r="BD46" s="121"/>
      <c r="BE46" s="125"/>
      <c r="BO46" s="43"/>
    </row>
    <row r="47" spans="1:57" ht="72" customHeight="1" thickBot="1">
      <c r="A47" s="44"/>
      <c r="B47" s="388" t="s">
        <v>101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9"/>
      <c r="AE47" s="162">
        <f>AE23+AE34+AE46</f>
        <v>40.5</v>
      </c>
      <c r="AF47" s="163">
        <f>AF23+AF34+AF46</f>
        <v>1215</v>
      </c>
      <c r="AG47" s="163">
        <f>AG23+AG34+AG46</f>
        <v>621</v>
      </c>
      <c r="AH47" s="163">
        <f>AH23+AH34+AH46</f>
        <v>288</v>
      </c>
      <c r="AI47" s="163">
        <f>AI34+AI23</f>
        <v>18</v>
      </c>
      <c r="AJ47" s="163">
        <f>AJ23+AJ34+AJ46</f>
        <v>108</v>
      </c>
      <c r="AK47" s="163"/>
      <c r="AL47" s="163">
        <f>AL23+AL34+AL46</f>
        <v>225</v>
      </c>
      <c r="AM47" s="163">
        <f>AM34+AM23</f>
        <v>13</v>
      </c>
      <c r="AN47" s="163">
        <f>AN34+AN23</f>
        <v>173</v>
      </c>
      <c r="AO47" s="163">
        <f>AO23+AO34+AO46</f>
        <v>594</v>
      </c>
      <c r="AP47" s="163">
        <f>AP23+AP34+AP46</f>
        <v>6</v>
      </c>
      <c r="AQ47" s="163">
        <f>AQ23+AQ34+AQ46</f>
        <v>5</v>
      </c>
      <c r="AR47" s="163">
        <f>AR23+AR34+AR46</f>
        <v>7</v>
      </c>
      <c r="AS47" s="163">
        <f>AS23+AS34+AS46</f>
        <v>1</v>
      </c>
      <c r="AT47" s="163"/>
      <c r="AU47" s="163">
        <f>AU23+AU34+AU46</f>
        <v>3</v>
      </c>
      <c r="AV47" s="163">
        <f>AV23+AV34+AV46</f>
        <v>1</v>
      </c>
      <c r="AW47" s="163"/>
      <c r="AX47" s="163">
        <f aca="true" t="shared" si="2" ref="AX47:BE47">AX23+AX34+AX46</f>
        <v>18</v>
      </c>
      <c r="AY47" s="162">
        <f t="shared" si="2"/>
        <v>7.5</v>
      </c>
      <c r="AZ47" s="162">
        <f t="shared" si="2"/>
        <v>5.5</v>
      </c>
      <c r="BA47" s="163">
        <f t="shared" si="2"/>
        <v>5</v>
      </c>
      <c r="BB47" s="162">
        <f t="shared" si="2"/>
        <v>16.5</v>
      </c>
      <c r="BC47" s="162">
        <f t="shared" si="2"/>
        <v>8.5</v>
      </c>
      <c r="BD47" s="162">
        <f t="shared" si="2"/>
        <v>0.5</v>
      </c>
      <c r="BE47" s="162">
        <f t="shared" si="2"/>
        <v>7.5</v>
      </c>
    </row>
    <row r="48" spans="1:57" ht="49.5" customHeight="1" thickBot="1">
      <c r="A48" s="44"/>
      <c r="B48" s="390" t="s">
        <v>98</v>
      </c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0"/>
      <c r="AH48" s="390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  <c r="AT48" s="390"/>
      <c r="AU48" s="390"/>
      <c r="AV48" s="390"/>
      <c r="AW48" s="390"/>
      <c r="AX48" s="390"/>
      <c r="AY48" s="390"/>
      <c r="AZ48" s="390"/>
      <c r="BA48" s="390"/>
      <c r="BB48" s="390"/>
      <c r="BC48" s="390"/>
      <c r="BD48" s="390"/>
      <c r="BE48" s="391"/>
    </row>
    <row r="49" spans="1:57" ht="49.5" customHeight="1" thickBot="1">
      <c r="A49" s="44"/>
      <c r="B49" s="367" t="s">
        <v>99</v>
      </c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8"/>
    </row>
    <row r="50" spans="1:57" ht="94.5" customHeight="1">
      <c r="A50" s="44"/>
      <c r="B50" s="96">
        <v>16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329" t="s">
        <v>85</v>
      </c>
      <c r="U50" s="330"/>
      <c r="V50" s="331"/>
      <c r="W50" s="335" t="s">
        <v>62</v>
      </c>
      <c r="X50" s="336"/>
      <c r="Y50" s="336"/>
      <c r="Z50" s="336"/>
      <c r="AA50" s="336"/>
      <c r="AB50" s="336"/>
      <c r="AC50" s="336"/>
      <c r="AD50" s="337"/>
      <c r="AE50" s="126">
        <v>6</v>
      </c>
      <c r="AF50" s="36">
        <v>180</v>
      </c>
      <c r="AG50" s="127">
        <v>90</v>
      </c>
      <c r="AH50" s="127">
        <v>36</v>
      </c>
      <c r="AI50" s="127"/>
      <c r="AJ50" s="127">
        <v>9</v>
      </c>
      <c r="AK50" s="127"/>
      <c r="AL50" s="128">
        <v>45</v>
      </c>
      <c r="AM50" s="128"/>
      <c r="AN50" s="128"/>
      <c r="AO50" s="38">
        <v>90</v>
      </c>
      <c r="AP50" s="129">
        <v>3</v>
      </c>
      <c r="AQ50" s="130"/>
      <c r="AR50" s="130">
        <v>3</v>
      </c>
      <c r="AS50" s="131"/>
      <c r="AT50" s="102"/>
      <c r="AU50" s="100"/>
      <c r="AV50" s="100"/>
      <c r="AW50" s="101"/>
      <c r="AX50" s="102">
        <v>5</v>
      </c>
      <c r="AY50" s="100">
        <v>2</v>
      </c>
      <c r="AZ50" s="100">
        <v>0.5</v>
      </c>
      <c r="BA50" s="100">
        <v>2.5</v>
      </c>
      <c r="BB50" s="102"/>
      <c r="BC50" s="100"/>
      <c r="BD50" s="100"/>
      <c r="BE50" s="132"/>
    </row>
    <row r="51" spans="1:57" ht="99" customHeight="1">
      <c r="A51" s="44"/>
      <c r="B51" s="107">
        <v>17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329" t="s">
        <v>86</v>
      </c>
      <c r="U51" s="330"/>
      <c r="V51" s="331"/>
      <c r="W51" s="365" t="s">
        <v>62</v>
      </c>
      <c r="X51" s="366"/>
      <c r="Y51" s="366"/>
      <c r="Z51" s="366"/>
      <c r="AA51" s="366"/>
      <c r="AB51" s="366"/>
      <c r="AC51" s="366"/>
      <c r="AD51" s="133"/>
      <c r="AE51" s="134">
        <v>6</v>
      </c>
      <c r="AF51" s="39">
        <v>180</v>
      </c>
      <c r="AG51" s="135">
        <v>90</v>
      </c>
      <c r="AH51" s="135">
        <v>36</v>
      </c>
      <c r="AI51" s="135"/>
      <c r="AJ51" s="135">
        <v>9</v>
      </c>
      <c r="AK51" s="135"/>
      <c r="AL51" s="136">
        <v>45</v>
      </c>
      <c r="AM51" s="136"/>
      <c r="AN51" s="136"/>
      <c r="AO51" s="41">
        <v>90</v>
      </c>
      <c r="AP51" s="137">
        <v>4</v>
      </c>
      <c r="AQ51" s="138"/>
      <c r="AR51" s="138">
        <v>4</v>
      </c>
      <c r="AS51" s="139"/>
      <c r="AT51" s="112"/>
      <c r="AU51" s="110"/>
      <c r="AV51" s="110"/>
      <c r="AW51" s="111"/>
      <c r="AX51" s="112"/>
      <c r="AY51" s="110"/>
      <c r="AZ51" s="110"/>
      <c r="BA51" s="110"/>
      <c r="BB51" s="112">
        <v>5</v>
      </c>
      <c r="BC51" s="110">
        <v>2</v>
      </c>
      <c r="BD51" s="110" t="s">
        <v>88</v>
      </c>
      <c r="BE51" s="164">
        <v>2.5</v>
      </c>
    </row>
    <row r="52" spans="1:57" ht="102" customHeight="1">
      <c r="A52" s="44"/>
      <c r="B52" s="107">
        <v>18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329" t="s">
        <v>87</v>
      </c>
      <c r="U52" s="330"/>
      <c r="V52" s="331"/>
      <c r="W52" s="365" t="s">
        <v>62</v>
      </c>
      <c r="X52" s="366"/>
      <c r="Y52" s="366"/>
      <c r="Z52" s="366"/>
      <c r="AA52" s="366"/>
      <c r="AB52" s="366"/>
      <c r="AC52" s="366"/>
      <c r="AD52" s="133"/>
      <c r="AE52" s="134">
        <v>1</v>
      </c>
      <c r="AF52" s="39">
        <v>30</v>
      </c>
      <c r="AG52" s="135"/>
      <c r="AH52" s="135"/>
      <c r="AI52" s="135"/>
      <c r="AJ52" s="135"/>
      <c r="AK52" s="135"/>
      <c r="AL52" s="136"/>
      <c r="AM52" s="136"/>
      <c r="AN52" s="136"/>
      <c r="AO52" s="41">
        <v>30</v>
      </c>
      <c r="AP52" s="137"/>
      <c r="AQ52" s="138">
        <v>4</v>
      </c>
      <c r="AR52" s="138"/>
      <c r="AS52" s="139"/>
      <c r="AT52" s="112">
        <v>4</v>
      </c>
      <c r="AU52" s="110"/>
      <c r="AV52" s="110"/>
      <c r="AW52" s="111"/>
      <c r="AX52" s="112"/>
      <c r="AY52" s="110"/>
      <c r="AZ52" s="110"/>
      <c r="BA52" s="110"/>
      <c r="BB52" s="112"/>
      <c r="BC52" s="110"/>
      <c r="BD52" s="110"/>
      <c r="BE52" s="140"/>
    </row>
    <row r="53" spans="1:57" ht="96.75" customHeight="1" thickBot="1">
      <c r="A53" s="44"/>
      <c r="B53" s="107">
        <v>19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329" t="s">
        <v>89</v>
      </c>
      <c r="U53" s="330"/>
      <c r="V53" s="331"/>
      <c r="W53" s="365" t="s">
        <v>62</v>
      </c>
      <c r="X53" s="366"/>
      <c r="Y53" s="366"/>
      <c r="Z53" s="366"/>
      <c r="AA53" s="366"/>
      <c r="AB53" s="366"/>
      <c r="AC53" s="366"/>
      <c r="AD53" s="133"/>
      <c r="AE53" s="158">
        <v>4.5</v>
      </c>
      <c r="AF53" s="39">
        <v>135</v>
      </c>
      <c r="AG53" s="135">
        <v>63</v>
      </c>
      <c r="AH53" s="135">
        <v>18</v>
      </c>
      <c r="AI53" s="135">
        <v>2</v>
      </c>
      <c r="AJ53" s="135">
        <v>9</v>
      </c>
      <c r="AK53" s="135">
        <v>2</v>
      </c>
      <c r="AL53" s="136">
        <v>36</v>
      </c>
      <c r="AM53" s="136">
        <v>6</v>
      </c>
      <c r="AN53" s="136">
        <f>AG53-10</f>
        <v>53</v>
      </c>
      <c r="AO53" s="41">
        <v>72</v>
      </c>
      <c r="AP53" s="137">
        <v>4</v>
      </c>
      <c r="AQ53" s="138"/>
      <c r="AR53" s="138">
        <v>4</v>
      </c>
      <c r="AS53" s="139"/>
      <c r="AT53" s="112"/>
      <c r="AU53" s="110"/>
      <c r="AV53" s="110">
        <v>4</v>
      </c>
      <c r="AW53" s="111"/>
      <c r="AX53" s="112"/>
      <c r="AY53" s="110"/>
      <c r="AZ53" s="110"/>
      <c r="BA53" s="110"/>
      <c r="BB53" s="112">
        <v>3.5</v>
      </c>
      <c r="BC53" s="110">
        <v>1</v>
      </c>
      <c r="BD53" s="110">
        <v>0.5</v>
      </c>
      <c r="BE53" s="140">
        <v>2</v>
      </c>
    </row>
    <row r="54" spans="1:57" ht="77.25" customHeight="1" thickBot="1">
      <c r="A54" s="44"/>
      <c r="B54" s="369" t="s">
        <v>100</v>
      </c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9"/>
      <c r="AE54" s="148">
        <f>SUM(AE50:AE53)</f>
        <v>17.5</v>
      </c>
      <c r="AF54" s="117">
        <f>SUM(AF50:AF53)</f>
        <v>525</v>
      </c>
      <c r="AG54" s="117">
        <f>SUM(AG50:AG53)</f>
        <v>243</v>
      </c>
      <c r="AH54" s="117">
        <f>SUM(AH50:AH53)</f>
        <v>90</v>
      </c>
      <c r="AI54" s="117">
        <f>AI53</f>
        <v>2</v>
      </c>
      <c r="AJ54" s="117">
        <f>SUM(AJ50:AJ53)</f>
        <v>27</v>
      </c>
      <c r="AK54" s="117">
        <f>AK53</f>
        <v>2</v>
      </c>
      <c r="AL54" s="118">
        <f>SUM(AL50:AL53)</f>
        <v>126</v>
      </c>
      <c r="AM54" s="118">
        <f>AM53</f>
        <v>6</v>
      </c>
      <c r="AN54" s="118">
        <f>AN53</f>
        <v>53</v>
      </c>
      <c r="AO54" s="119">
        <f>SUM(AO50:AO53)</f>
        <v>282</v>
      </c>
      <c r="AP54" s="120">
        <v>3</v>
      </c>
      <c r="AQ54" s="121">
        <v>1</v>
      </c>
      <c r="AR54" s="121">
        <v>3</v>
      </c>
      <c r="AS54" s="121"/>
      <c r="AT54" s="121">
        <v>1</v>
      </c>
      <c r="AU54" s="121"/>
      <c r="AV54" s="121">
        <v>1</v>
      </c>
      <c r="AW54" s="121"/>
      <c r="AX54" s="120">
        <f aca="true" t="shared" si="3" ref="AX54:BE54">SUM(AX50:AX53)</f>
        <v>5</v>
      </c>
      <c r="AY54" s="121">
        <f t="shared" si="3"/>
        <v>2</v>
      </c>
      <c r="AZ54" s="121">
        <f t="shared" si="3"/>
        <v>0.5</v>
      </c>
      <c r="BA54" s="121">
        <f t="shared" si="3"/>
        <v>2.5</v>
      </c>
      <c r="BB54" s="124">
        <f t="shared" si="3"/>
        <v>8.5</v>
      </c>
      <c r="BC54" s="121">
        <f t="shared" si="3"/>
        <v>3</v>
      </c>
      <c r="BD54" s="121">
        <f t="shared" si="3"/>
        <v>0.5</v>
      </c>
      <c r="BE54" s="152">
        <f t="shared" si="3"/>
        <v>4.5</v>
      </c>
    </row>
    <row r="55" spans="1:74" ht="64.5" customHeight="1" thickBot="1">
      <c r="A55" s="44"/>
      <c r="B55" s="381" t="s">
        <v>102</v>
      </c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382"/>
      <c r="AR55" s="382"/>
      <c r="AS55" s="382"/>
      <c r="AT55" s="382"/>
      <c r="AU55" s="382"/>
      <c r="AV55" s="382"/>
      <c r="AW55" s="382"/>
      <c r="AX55" s="382"/>
      <c r="AY55" s="382"/>
      <c r="AZ55" s="382"/>
      <c r="BA55" s="382"/>
      <c r="BB55" s="382"/>
      <c r="BC55" s="382"/>
      <c r="BD55" s="382"/>
      <c r="BE55" s="383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</row>
    <row r="56" spans="1:74" ht="133.5" customHeight="1" thickBot="1">
      <c r="A56" s="44"/>
      <c r="B56" s="96">
        <v>20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384" t="s">
        <v>112</v>
      </c>
      <c r="U56" s="385"/>
      <c r="V56" s="386"/>
      <c r="W56" s="380"/>
      <c r="X56" s="366"/>
      <c r="Y56" s="366"/>
      <c r="Z56" s="366"/>
      <c r="AA56" s="366"/>
      <c r="AB56" s="366"/>
      <c r="AC56" s="366"/>
      <c r="AD56" s="366"/>
      <c r="AE56" s="229"/>
      <c r="AF56" s="49"/>
      <c r="AG56" s="48"/>
      <c r="AH56" s="48"/>
      <c r="AI56" s="48"/>
      <c r="AJ56" s="48"/>
      <c r="AK56" s="49"/>
      <c r="AL56" s="48"/>
      <c r="AM56" s="48"/>
      <c r="AN56" s="50"/>
      <c r="AO56" s="51"/>
      <c r="AP56" s="47"/>
      <c r="AQ56" s="48"/>
      <c r="AR56" s="48"/>
      <c r="AS56" s="52"/>
      <c r="AT56" s="47"/>
      <c r="AU56" s="48"/>
      <c r="AV56" s="48"/>
      <c r="AW56" s="52"/>
      <c r="AX56" s="47"/>
      <c r="AY56" s="48"/>
      <c r="AZ56" s="48"/>
      <c r="BA56" s="166"/>
      <c r="BB56" s="167"/>
      <c r="BC56" s="168"/>
      <c r="BD56" s="168"/>
      <c r="BE56" s="165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</row>
    <row r="57" spans="1:74" ht="157.5" customHeight="1" thickBot="1">
      <c r="A57" s="44"/>
      <c r="B57" s="96">
        <v>20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376" t="s">
        <v>103</v>
      </c>
      <c r="U57" s="377"/>
      <c r="V57" s="169">
        <v>3</v>
      </c>
      <c r="W57" s="378" t="s">
        <v>62</v>
      </c>
      <c r="X57" s="378"/>
      <c r="Y57" s="378"/>
      <c r="Z57" s="378"/>
      <c r="AA57" s="378"/>
      <c r="AB57" s="378"/>
      <c r="AC57" s="378"/>
      <c r="AD57" s="379"/>
      <c r="AE57" s="47">
        <v>2</v>
      </c>
      <c r="AF57" s="48">
        <v>60</v>
      </c>
      <c r="AG57" s="48">
        <v>36</v>
      </c>
      <c r="AH57" s="48">
        <v>18</v>
      </c>
      <c r="AI57" s="48"/>
      <c r="AJ57" s="48">
        <v>18</v>
      </c>
      <c r="AK57" s="49"/>
      <c r="AL57" s="48"/>
      <c r="AM57" s="48"/>
      <c r="AN57" s="50"/>
      <c r="AO57" s="51">
        <v>24</v>
      </c>
      <c r="AP57" s="47"/>
      <c r="AQ57" s="48">
        <v>3</v>
      </c>
      <c r="AR57" s="48">
        <v>3</v>
      </c>
      <c r="AS57" s="52"/>
      <c r="AT57" s="47"/>
      <c r="AU57" s="48"/>
      <c r="AV57" s="48">
        <v>3</v>
      </c>
      <c r="AW57" s="52"/>
      <c r="AX57" s="47">
        <v>2</v>
      </c>
      <c r="AY57" s="48">
        <v>1</v>
      </c>
      <c r="AZ57" s="48">
        <v>1</v>
      </c>
      <c r="BA57" s="166"/>
      <c r="BB57" s="167"/>
      <c r="BC57" s="168"/>
      <c r="BD57" s="168"/>
      <c r="BE57" s="170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</row>
    <row r="58" spans="1:57" ht="60" customHeight="1" thickBot="1">
      <c r="A58" s="44"/>
      <c r="B58" s="10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370" t="s">
        <v>54</v>
      </c>
      <c r="U58" s="371"/>
      <c r="V58" s="371"/>
      <c r="W58" s="372"/>
      <c r="X58" s="372"/>
      <c r="Y58" s="372"/>
      <c r="Z58" s="372"/>
      <c r="AA58" s="372"/>
      <c r="AB58" s="372"/>
      <c r="AC58" s="373"/>
      <c r="AD58" s="171"/>
      <c r="AE58" s="119">
        <f aca="true" t="shared" si="4" ref="AE58:AJ58">AE57</f>
        <v>2</v>
      </c>
      <c r="AF58" s="119">
        <f t="shared" si="4"/>
        <v>60</v>
      </c>
      <c r="AG58" s="119">
        <f t="shared" si="4"/>
        <v>36</v>
      </c>
      <c r="AH58" s="119">
        <f t="shared" si="4"/>
        <v>18</v>
      </c>
      <c r="AI58" s="119"/>
      <c r="AJ58" s="119">
        <f t="shared" si="4"/>
        <v>18</v>
      </c>
      <c r="AK58" s="119"/>
      <c r="AL58" s="119"/>
      <c r="AM58" s="119"/>
      <c r="AN58" s="119"/>
      <c r="AO58" s="119">
        <f>AO57</f>
        <v>24</v>
      </c>
      <c r="AP58" s="120"/>
      <c r="AQ58" s="121">
        <v>1</v>
      </c>
      <c r="AR58" s="121">
        <v>1</v>
      </c>
      <c r="AS58" s="122"/>
      <c r="AT58" s="120"/>
      <c r="AU58" s="121"/>
      <c r="AV58" s="121">
        <v>1</v>
      </c>
      <c r="AW58" s="123"/>
      <c r="AX58" s="124">
        <f>AX57</f>
        <v>2</v>
      </c>
      <c r="AY58" s="124">
        <f>AY57</f>
        <v>1</v>
      </c>
      <c r="AZ58" s="124">
        <f>AZ57</f>
        <v>1</v>
      </c>
      <c r="BA58" s="123"/>
      <c r="BB58" s="172"/>
      <c r="BC58" s="173"/>
      <c r="BD58" s="174"/>
      <c r="BE58" s="175"/>
    </row>
    <row r="59" spans="1:57" ht="60" customHeight="1" thickBot="1">
      <c r="A59" s="44"/>
      <c r="B59" s="374" t="s">
        <v>104</v>
      </c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5"/>
      <c r="AE59" s="176">
        <f>AE58+AE54</f>
        <v>19.5</v>
      </c>
      <c r="AF59" s="176">
        <f aca="true" t="shared" si="5" ref="AF59:BE59">AF58+AF54</f>
        <v>585</v>
      </c>
      <c r="AG59" s="176">
        <f t="shared" si="5"/>
        <v>279</v>
      </c>
      <c r="AH59" s="176">
        <f t="shared" si="5"/>
        <v>108</v>
      </c>
      <c r="AI59" s="176">
        <f>AI54</f>
        <v>2</v>
      </c>
      <c r="AJ59" s="176">
        <f t="shared" si="5"/>
        <v>45</v>
      </c>
      <c r="AK59" s="176">
        <f>AK54</f>
        <v>2</v>
      </c>
      <c r="AL59" s="176">
        <f t="shared" si="5"/>
        <v>126</v>
      </c>
      <c r="AM59" s="176">
        <f>AM54</f>
        <v>6</v>
      </c>
      <c r="AN59" s="176">
        <f>AN54</f>
        <v>53</v>
      </c>
      <c r="AO59" s="176">
        <f t="shared" si="5"/>
        <v>306</v>
      </c>
      <c r="AP59" s="176">
        <f t="shared" si="5"/>
        <v>3</v>
      </c>
      <c r="AQ59" s="176">
        <f t="shared" si="5"/>
        <v>2</v>
      </c>
      <c r="AR59" s="176">
        <f t="shared" si="5"/>
        <v>4</v>
      </c>
      <c r="AS59" s="176"/>
      <c r="AT59" s="176">
        <f t="shared" si="5"/>
        <v>1</v>
      </c>
      <c r="AU59" s="176"/>
      <c r="AV59" s="176">
        <f t="shared" si="5"/>
        <v>2</v>
      </c>
      <c r="AW59" s="176"/>
      <c r="AX59" s="176">
        <f t="shared" si="5"/>
        <v>7</v>
      </c>
      <c r="AY59" s="176">
        <f t="shared" si="5"/>
        <v>3</v>
      </c>
      <c r="AZ59" s="176">
        <f t="shared" si="5"/>
        <v>1.5</v>
      </c>
      <c r="BA59" s="176">
        <f t="shared" si="5"/>
        <v>2.5</v>
      </c>
      <c r="BB59" s="176">
        <f t="shared" si="5"/>
        <v>8.5</v>
      </c>
      <c r="BC59" s="176">
        <f t="shared" si="5"/>
        <v>3</v>
      </c>
      <c r="BD59" s="176">
        <f t="shared" si="5"/>
        <v>0.5</v>
      </c>
      <c r="BE59" s="176">
        <f t="shared" si="5"/>
        <v>4.5</v>
      </c>
    </row>
    <row r="60" spans="1:57" ht="60" customHeight="1" thickBot="1">
      <c r="A60" s="44"/>
      <c r="B60" s="354" t="s">
        <v>55</v>
      </c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6"/>
      <c r="AE60" s="177">
        <f>AE59+AE47</f>
        <v>60</v>
      </c>
      <c r="AF60" s="177">
        <f aca="true" t="shared" si="6" ref="AF60:BE60">AF59+AF47</f>
        <v>1800</v>
      </c>
      <c r="AG60" s="177">
        <f t="shared" si="6"/>
        <v>900</v>
      </c>
      <c r="AH60" s="177">
        <f t="shared" si="6"/>
        <v>396</v>
      </c>
      <c r="AI60" s="177">
        <f>AI47+AI54</f>
        <v>20</v>
      </c>
      <c r="AJ60" s="177">
        <f t="shared" si="6"/>
        <v>153</v>
      </c>
      <c r="AK60" s="177">
        <f>AK59</f>
        <v>2</v>
      </c>
      <c r="AL60" s="177">
        <f t="shared" si="6"/>
        <v>351</v>
      </c>
      <c r="AM60" s="177">
        <f>AM47+AM54</f>
        <v>19</v>
      </c>
      <c r="AN60" s="177">
        <f>AN47+AN59</f>
        <v>226</v>
      </c>
      <c r="AO60" s="177">
        <f t="shared" si="6"/>
        <v>900</v>
      </c>
      <c r="AP60" s="177">
        <f t="shared" si="6"/>
        <v>9</v>
      </c>
      <c r="AQ60" s="177">
        <f t="shared" si="6"/>
        <v>7</v>
      </c>
      <c r="AR60" s="177">
        <f t="shared" si="6"/>
        <v>11</v>
      </c>
      <c r="AS60" s="177">
        <f t="shared" si="6"/>
        <v>1</v>
      </c>
      <c r="AT60" s="177">
        <f t="shared" si="6"/>
        <v>1</v>
      </c>
      <c r="AU60" s="177">
        <f t="shared" si="6"/>
        <v>3</v>
      </c>
      <c r="AV60" s="177">
        <f t="shared" si="6"/>
        <v>3</v>
      </c>
      <c r="AW60" s="177"/>
      <c r="AX60" s="177">
        <f t="shared" si="6"/>
        <v>25</v>
      </c>
      <c r="AY60" s="178">
        <f t="shared" si="6"/>
        <v>10.5</v>
      </c>
      <c r="AZ60" s="177">
        <f t="shared" si="6"/>
        <v>7</v>
      </c>
      <c r="BA60" s="178">
        <f t="shared" si="6"/>
        <v>7.5</v>
      </c>
      <c r="BB60" s="177">
        <f>BB59+BB47</f>
        <v>25</v>
      </c>
      <c r="BC60" s="178">
        <f t="shared" si="6"/>
        <v>11.5</v>
      </c>
      <c r="BD60" s="178">
        <f t="shared" si="6"/>
        <v>1</v>
      </c>
      <c r="BE60" s="177">
        <f t="shared" si="6"/>
        <v>12</v>
      </c>
    </row>
    <row r="61" spans="2:57" ht="60" customHeight="1">
      <c r="B61" s="35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359"/>
      <c r="V61" s="359"/>
      <c r="W61" s="88"/>
      <c r="X61" s="88"/>
      <c r="Y61" s="179"/>
      <c r="Z61" s="179"/>
      <c r="AA61" s="180"/>
      <c r="AB61" s="270" t="s">
        <v>28</v>
      </c>
      <c r="AC61" s="271"/>
      <c r="AD61" s="360"/>
      <c r="AE61" s="340" t="s">
        <v>29</v>
      </c>
      <c r="AF61" s="341"/>
      <c r="AG61" s="341"/>
      <c r="AH61" s="341"/>
      <c r="AI61" s="341"/>
      <c r="AJ61" s="341"/>
      <c r="AK61" s="341"/>
      <c r="AL61" s="341"/>
      <c r="AM61" s="341"/>
      <c r="AN61" s="341"/>
      <c r="AO61" s="342"/>
      <c r="AP61" s="181">
        <v>9</v>
      </c>
      <c r="AQ61" s="182"/>
      <c r="AR61" s="182"/>
      <c r="AS61" s="183"/>
      <c r="AT61" s="181"/>
      <c r="AU61" s="182"/>
      <c r="AV61" s="182"/>
      <c r="AW61" s="183"/>
      <c r="AX61" s="181">
        <v>5</v>
      </c>
      <c r="AY61" s="182"/>
      <c r="AZ61" s="182"/>
      <c r="BA61" s="184"/>
      <c r="BB61" s="185">
        <v>4</v>
      </c>
      <c r="BC61" s="186"/>
      <c r="BD61" s="187"/>
      <c r="BE61" s="106"/>
    </row>
    <row r="62" spans="2:57" ht="60" customHeight="1">
      <c r="B62" s="358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343"/>
      <c r="V62" s="343"/>
      <c r="W62" s="88"/>
      <c r="X62" s="88"/>
      <c r="Y62" s="179"/>
      <c r="Z62" s="179"/>
      <c r="AA62" s="179"/>
      <c r="AB62" s="272"/>
      <c r="AC62" s="273"/>
      <c r="AD62" s="361"/>
      <c r="AE62" s="289" t="s">
        <v>30</v>
      </c>
      <c r="AF62" s="290"/>
      <c r="AG62" s="290"/>
      <c r="AH62" s="290"/>
      <c r="AI62" s="290"/>
      <c r="AJ62" s="290"/>
      <c r="AK62" s="290"/>
      <c r="AL62" s="290"/>
      <c r="AM62" s="290"/>
      <c r="AN62" s="290"/>
      <c r="AO62" s="291"/>
      <c r="AP62" s="188"/>
      <c r="AQ62" s="189">
        <v>7</v>
      </c>
      <c r="AR62" s="189"/>
      <c r="AS62" s="190"/>
      <c r="AT62" s="188"/>
      <c r="AU62" s="189"/>
      <c r="AV62" s="189"/>
      <c r="AW62" s="190"/>
      <c r="AX62" s="188">
        <v>4</v>
      </c>
      <c r="AY62" s="189"/>
      <c r="AZ62" s="189"/>
      <c r="BA62" s="191"/>
      <c r="BB62" s="192">
        <v>3</v>
      </c>
      <c r="BC62" s="193"/>
      <c r="BD62" s="194"/>
      <c r="BE62" s="195"/>
    </row>
    <row r="63" spans="2:57" ht="60" customHeight="1">
      <c r="B63" s="358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343"/>
      <c r="V63" s="343"/>
      <c r="W63" s="88"/>
      <c r="X63" s="88"/>
      <c r="Y63" s="179"/>
      <c r="Z63" s="179"/>
      <c r="AA63" s="179"/>
      <c r="AB63" s="272"/>
      <c r="AC63" s="273"/>
      <c r="AD63" s="361"/>
      <c r="AE63" s="289" t="s">
        <v>31</v>
      </c>
      <c r="AF63" s="290"/>
      <c r="AG63" s="290"/>
      <c r="AH63" s="290"/>
      <c r="AI63" s="290"/>
      <c r="AJ63" s="290"/>
      <c r="AK63" s="290"/>
      <c r="AL63" s="290"/>
      <c r="AM63" s="290"/>
      <c r="AN63" s="290"/>
      <c r="AO63" s="291"/>
      <c r="AP63" s="188"/>
      <c r="AQ63" s="189"/>
      <c r="AR63" s="189">
        <v>11</v>
      </c>
      <c r="AS63" s="190"/>
      <c r="AT63" s="188"/>
      <c r="AU63" s="189"/>
      <c r="AV63" s="189"/>
      <c r="AW63" s="190"/>
      <c r="AX63" s="188">
        <v>5</v>
      </c>
      <c r="AY63" s="189"/>
      <c r="AZ63" s="189"/>
      <c r="BA63" s="191"/>
      <c r="BB63" s="192">
        <v>6</v>
      </c>
      <c r="BC63" s="193"/>
      <c r="BD63" s="194"/>
      <c r="BE63" s="195"/>
    </row>
    <row r="64" spans="2:57" ht="60" customHeight="1">
      <c r="B64" s="358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196" t="s">
        <v>32</v>
      </c>
      <c r="U64" s="349"/>
      <c r="V64" s="349"/>
      <c r="W64" s="88"/>
      <c r="X64" s="88"/>
      <c r="Y64" s="179"/>
      <c r="Z64" s="179"/>
      <c r="AA64" s="179"/>
      <c r="AB64" s="272"/>
      <c r="AC64" s="273"/>
      <c r="AD64" s="361"/>
      <c r="AE64" s="289" t="s">
        <v>33</v>
      </c>
      <c r="AF64" s="290"/>
      <c r="AG64" s="290"/>
      <c r="AH64" s="290"/>
      <c r="AI64" s="290"/>
      <c r="AJ64" s="290"/>
      <c r="AK64" s="290"/>
      <c r="AL64" s="290"/>
      <c r="AM64" s="290"/>
      <c r="AN64" s="290"/>
      <c r="AO64" s="291"/>
      <c r="AP64" s="188"/>
      <c r="AQ64" s="189"/>
      <c r="AR64" s="189"/>
      <c r="AS64" s="190">
        <v>1</v>
      </c>
      <c r="AT64" s="188"/>
      <c r="AU64" s="189"/>
      <c r="AV64" s="189"/>
      <c r="AW64" s="190"/>
      <c r="AX64" s="188">
        <v>1</v>
      </c>
      <c r="AY64" s="189"/>
      <c r="AZ64" s="189"/>
      <c r="BA64" s="191"/>
      <c r="BB64" s="192"/>
      <c r="BC64" s="193"/>
      <c r="BD64" s="194"/>
      <c r="BE64" s="195"/>
    </row>
    <row r="65" spans="2:57" ht="60" customHeight="1">
      <c r="B65" s="358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196" t="s">
        <v>115</v>
      </c>
      <c r="U65" s="196"/>
      <c r="V65" s="197"/>
      <c r="W65" s="88"/>
      <c r="X65" s="88"/>
      <c r="Y65" s="198"/>
      <c r="Z65" s="198"/>
      <c r="AA65" s="198"/>
      <c r="AB65" s="272"/>
      <c r="AC65" s="273"/>
      <c r="AD65" s="361"/>
      <c r="AE65" s="289" t="s">
        <v>34</v>
      </c>
      <c r="AF65" s="290"/>
      <c r="AG65" s="290"/>
      <c r="AH65" s="290"/>
      <c r="AI65" s="290"/>
      <c r="AJ65" s="290"/>
      <c r="AK65" s="290"/>
      <c r="AL65" s="290"/>
      <c r="AM65" s="290"/>
      <c r="AN65" s="290"/>
      <c r="AO65" s="291"/>
      <c r="AP65" s="188"/>
      <c r="AQ65" s="189"/>
      <c r="AR65" s="189"/>
      <c r="AS65" s="190"/>
      <c r="AT65" s="188">
        <v>1</v>
      </c>
      <c r="AU65" s="189"/>
      <c r="AV65" s="189"/>
      <c r="AW65" s="190"/>
      <c r="AX65" s="188"/>
      <c r="AY65" s="189"/>
      <c r="AZ65" s="189"/>
      <c r="BA65" s="191"/>
      <c r="BB65" s="192">
        <v>1</v>
      </c>
      <c r="BC65" s="193"/>
      <c r="BD65" s="194"/>
      <c r="BE65" s="195"/>
    </row>
    <row r="66" spans="2:57" ht="60" customHeight="1">
      <c r="B66" s="358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350" t="s">
        <v>116</v>
      </c>
      <c r="U66" s="350"/>
      <c r="V66" s="197"/>
      <c r="W66" s="88"/>
      <c r="X66" s="88"/>
      <c r="Y66" s="179"/>
      <c r="Z66" s="179"/>
      <c r="AA66" s="179"/>
      <c r="AB66" s="272"/>
      <c r="AC66" s="273"/>
      <c r="AD66" s="361"/>
      <c r="AE66" s="289" t="s">
        <v>21</v>
      </c>
      <c r="AF66" s="290"/>
      <c r="AG66" s="290"/>
      <c r="AH66" s="290"/>
      <c r="AI66" s="290"/>
      <c r="AJ66" s="290"/>
      <c r="AK66" s="290"/>
      <c r="AL66" s="290"/>
      <c r="AM66" s="290"/>
      <c r="AN66" s="290"/>
      <c r="AO66" s="291"/>
      <c r="AP66" s="188"/>
      <c r="AQ66" s="189"/>
      <c r="AR66" s="189"/>
      <c r="AS66" s="190"/>
      <c r="AT66" s="188"/>
      <c r="AU66" s="189">
        <v>3</v>
      </c>
      <c r="AV66" s="189"/>
      <c r="AW66" s="190"/>
      <c r="AX66" s="188">
        <v>1</v>
      </c>
      <c r="AY66" s="189"/>
      <c r="AZ66" s="189"/>
      <c r="BA66" s="191"/>
      <c r="BB66" s="192">
        <v>2</v>
      </c>
      <c r="BC66" s="193"/>
      <c r="BD66" s="194"/>
      <c r="BE66" s="195"/>
    </row>
    <row r="67" spans="2:57" ht="60" customHeight="1">
      <c r="B67" s="358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350" t="s">
        <v>117</v>
      </c>
      <c r="U67" s="350"/>
      <c r="V67" s="350"/>
      <c r="W67" s="350"/>
      <c r="X67" s="88"/>
      <c r="Y67" s="179"/>
      <c r="Z67" s="179"/>
      <c r="AA67" s="179"/>
      <c r="AB67" s="272"/>
      <c r="AC67" s="273"/>
      <c r="AD67" s="361"/>
      <c r="AE67" s="289" t="s">
        <v>22</v>
      </c>
      <c r="AF67" s="290"/>
      <c r="AG67" s="290"/>
      <c r="AH67" s="290"/>
      <c r="AI67" s="290"/>
      <c r="AJ67" s="290"/>
      <c r="AK67" s="290"/>
      <c r="AL67" s="290"/>
      <c r="AM67" s="290"/>
      <c r="AN67" s="290"/>
      <c r="AO67" s="291"/>
      <c r="AP67" s="188"/>
      <c r="AQ67" s="189"/>
      <c r="AR67" s="189"/>
      <c r="AS67" s="190"/>
      <c r="AT67" s="188"/>
      <c r="AU67" s="189"/>
      <c r="AV67" s="189">
        <v>3</v>
      </c>
      <c r="AW67" s="190"/>
      <c r="AX67" s="188">
        <v>1</v>
      </c>
      <c r="AY67" s="189"/>
      <c r="AZ67" s="189"/>
      <c r="BA67" s="191"/>
      <c r="BB67" s="192">
        <v>2</v>
      </c>
      <c r="BC67" s="193"/>
      <c r="BD67" s="194"/>
      <c r="BE67" s="195"/>
    </row>
    <row r="68" spans="2:57" ht="60" customHeight="1" thickBot="1">
      <c r="B68" s="35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350" t="s">
        <v>118</v>
      </c>
      <c r="U68" s="350"/>
      <c r="V68" s="350"/>
      <c r="W68" s="350"/>
      <c r="X68" s="350"/>
      <c r="Y68" s="350"/>
      <c r="Z68" s="350"/>
      <c r="AA68" s="179"/>
      <c r="AB68" s="362"/>
      <c r="AC68" s="363"/>
      <c r="AD68" s="364"/>
      <c r="AE68" s="351" t="s">
        <v>35</v>
      </c>
      <c r="AF68" s="352"/>
      <c r="AG68" s="352"/>
      <c r="AH68" s="352"/>
      <c r="AI68" s="352"/>
      <c r="AJ68" s="352"/>
      <c r="AK68" s="352"/>
      <c r="AL68" s="352"/>
      <c r="AM68" s="352"/>
      <c r="AN68" s="352"/>
      <c r="AO68" s="353"/>
      <c r="AP68" s="199"/>
      <c r="AQ68" s="200"/>
      <c r="AR68" s="200"/>
      <c r="AS68" s="201"/>
      <c r="AT68" s="199"/>
      <c r="AU68" s="200"/>
      <c r="AV68" s="200"/>
      <c r="AW68" s="201"/>
      <c r="AX68" s="199"/>
      <c r="AY68" s="200"/>
      <c r="AZ68" s="200"/>
      <c r="BA68" s="202"/>
      <c r="BB68" s="203"/>
      <c r="BC68" s="204"/>
      <c r="BD68" s="205"/>
      <c r="BE68" s="206"/>
    </row>
    <row r="69" spans="21:23" ht="104.25" customHeight="1">
      <c r="U69" s="2"/>
      <c r="V69" s="2"/>
      <c r="W69" s="20"/>
    </row>
    <row r="70" spans="2:24" ht="104.25" customHeight="1">
      <c r="B70" s="217" t="s">
        <v>121</v>
      </c>
      <c r="C70" s="218"/>
      <c r="D70" s="219"/>
      <c r="E70" s="218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1"/>
      <c r="X70" s="221"/>
    </row>
    <row r="71" spans="2:24" ht="68.25" customHeight="1">
      <c r="B71" s="222" t="s">
        <v>122</v>
      </c>
      <c r="C71" s="218"/>
      <c r="D71" s="219"/>
      <c r="E71" s="223">
        <f>E74-E72-E73</f>
        <v>60</v>
      </c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6">
        <f>AE60</f>
        <v>60</v>
      </c>
      <c r="X71" s="221"/>
    </row>
    <row r="72" spans="2:24" ht="65.25" customHeight="1">
      <c r="B72" s="222" t="s">
        <v>130</v>
      </c>
      <c r="C72" s="218"/>
      <c r="D72" s="218"/>
      <c r="E72" s="223">
        <f>E43+E24+E20+E19+E18</f>
        <v>0</v>
      </c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6">
        <f>AE25+AE28+AE37+AE39</f>
        <v>11</v>
      </c>
      <c r="X72" s="221"/>
    </row>
    <row r="73" spans="2:24" ht="57.75" customHeight="1">
      <c r="B73" s="222" t="s">
        <v>123</v>
      </c>
      <c r="C73" s="218"/>
      <c r="D73" s="218"/>
      <c r="E73" s="223">
        <f>E55+E32</f>
        <v>0</v>
      </c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5"/>
      <c r="U73" s="225"/>
      <c r="V73" s="220"/>
      <c r="W73" s="221">
        <f>AE21</f>
        <v>3.5</v>
      </c>
      <c r="X73" s="221"/>
    </row>
    <row r="74" spans="2:24" ht="68.25" customHeight="1">
      <c r="B74" s="217" t="s">
        <v>124</v>
      </c>
      <c r="C74" s="218"/>
      <c r="D74" s="218"/>
      <c r="E74" s="223">
        <v>60</v>
      </c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0"/>
      <c r="V74" s="225"/>
      <c r="W74" s="227">
        <f>W71+W72+W73</f>
        <v>74.5</v>
      </c>
      <c r="X74" s="225"/>
    </row>
    <row r="75" spans="21:23" ht="104.25" customHeight="1">
      <c r="U75" s="2"/>
      <c r="V75" s="2"/>
      <c r="W75" s="20"/>
    </row>
    <row r="76" spans="3:57" ht="82.5" customHeight="1"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2:56" ht="138.75" customHeight="1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2"/>
      <c r="V77" s="58"/>
      <c r="W77" s="58"/>
      <c r="X77" s="58"/>
      <c r="Y77" s="59"/>
      <c r="Z77" s="59"/>
      <c r="AA77" s="59"/>
      <c r="AB77" s="59"/>
      <c r="AC77" s="59"/>
      <c r="AD77" s="59"/>
      <c r="AE77" s="59"/>
      <c r="AF77" s="344" t="s">
        <v>110</v>
      </c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44"/>
      <c r="BB77" s="344"/>
      <c r="BC77" s="344"/>
      <c r="BD77" s="57"/>
    </row>
    <row r="78" spans="21:52" ht="101.25" customHeight="1">
      <c r="U78" s="42"/>
      <c r="V78" s="60" t="s">
        <v>36</v>
      </c>
      <c r="W78" s="61"/>
      <c r="X78" s="62"/>
      <c r="Y78" s="63"/>
      <c r="Z78" s="63"/>
      <c r="AA78" s="64" t="s">
        <v>113</v>
      </c>
      <c r="AB78" s="11"/>
      <c r="AC78" s="64"/>
      <c r="AD78" s="64" t="s">
        <v>37</v>
      </c>
      <c r="AE78" s="67"/>
      <c r="AF78" s="65"/>
      <c r="AG78" s="2"/>
      <c r="AH78" s="55"/>
      <c r="AI78" s="55"/>
      <c r="AJ78" s="345" t="s">
        <v>106</v>
      </c>
      <c r="AK78" s="345"/>
      <c r="AL78" s="345"/>
      <c r="AM78" s="345"/>
      <c r="AN78" s="345"/>
      <c r="AO78" s="345"/>
      <c r="AP78" s="345"/>
      <c r="AQ78" s="345"/>
      <c r="AR78" s="62"/>
      <c r="AS78" s="62"/>
      <c r="AT78" s="63"/>
      <c r="AU78" s="64" t="s">
        <v>105</v>
      </c>
      <c r="AV78" s="64"/>
      <c r="AW78" s="64"/>
      <c r="AX78" s="67"/>
      <c r="AY78" s="64"/>
      <c r="AZ78" s="65" t="s">
        <v>37</v>
      </c>
    </row>
    <row r="79" spans="21:52" ht="24.75" customHeight="1">
      <c r="U79" s="42"/>
      <c r="V79" s="60"/>
      <c r="W79" s="61"/>
      <c r="X79" s="80"/>
      <c r="Y79" s="81"/>
      <c r="Z79" s="81"/>
      <c r="AA79" s="65"/>
      <c r="AB79" s="2"/>
      <c r="AC79" s="65"/>
      <c r="AD79" s="65"/>
      <c r="AE79" s="66"/>
      <c r="AF79" s="65"/>
      <c r="AG79" s="2"/>
      <c r="AH79" s="59"/>
      <c r="AI79" s="59"/>
      <c r="AJ79" s="59"/>
      <c r="AK79" s="56"/>
      <c r="AL79" s="56"/>
      <c r="AM79" s="56"/>
      <c r="AN79" s="59"/>
      <c r="AO79" s="60"/>
      <c r="AP79" s="61"/>
      <c r="AQ79" s="61"/>
      <c r="AR79" s="82"/>
      <c r="AS79" s="82"/>
      <c r="AT79" s="81"/>
      <c r="AU79" s="65"/>
      <c r="AV79" s="65"/>
      <c r="AW79" s="65"/>
      <c r="AX79" s="66"/>
      <c r="AY79" s="65"/>
      <c r="AZ79" s="65"/>
    </row>
    <row r="80" spans="2:52" s="68" customFormat="1" ht="39.75" customHeight="1">
      <c r="B80" s="346"/>
      <c r="C80" s="346"/>
      <c r="D80" s="346"/>
      <c r="E80" s="346"/>
      <c r="F80" s="346"/>
      <c r="G80" s="346"/>
      <c r="H80" s="346"/>
      <c r="I80" s="346"/>
      <c r="J80" s="346"/>
      <c r="K80" s="346"/>
      <c r="L80" s="346"/>
      <c r="M80" s="346"/>
      <c r="N80" s="346"/>
      <c r="O80" s="346"/>
      <c r="P80" s="346"/>
      <c r="Q80" s="346"/>
      <c r="R80" s="346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E80" s="69"/>
      <c r="AF80" s="69"/>
      <c r="AH80" s="70"/>
      <c r="AI80" s="70"/>
      <c r="AJ80" s="70"/>
      <c r="AK80" s="70"/>
      <c r="AL80" s="70"/>
      <c r="AM80" s="70"/>
      <c r="AN80" s="70"/>
      <c r="AO80" s="69"/>
      <c r="AP80" s="71"/>
      <c r="AQ80" s="69"/>
      <c r="AS80" s="72"/>
      <c r="AU80" s="73"/>
      <c r="AW80" s="69"/>
      <c r="AX80" s="69"/>
      <c r="AY80" s="69"/>
      <c r="AZ80" s="69"/>
    </row>
    <row r="81" spans="21:53" ht="14.25" customHeight="1">
      <c r="U81" s="2"/>
      <c r="V81" s="56"/>
      <c r="W81" s="56"/>
      <c r="X81" s="56"/>
      <c r="Y81" s="74"/>
      <c r="Z81" s="74"/>
      <c r="AA81" s="74"/>
      <c r="AB81" s="74"/>
      <c r="AC81" s="74"/>
      <c r="AD81" s="74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56"/>
      <c r="AT81" s="56"/>
      <c r="AU81" s="56"/>
      <c r="AV81" s="56"/>
      <c r="AW81" s="56"/>
      <c r="AX81" s="56"/>
      <c r="AY81" s="56"/>
      <c r="AZ81" s="56"/>
      <c r="BA81" s="56"/>
    </row>
    <row r="82" spans="2:53" ht="60" customHeight="1">
      <c r="B82" s="347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74"/>
      <c r="AE82" s="59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56"/>
      <c r="AT82" s="56"/>
      <c r="AU82" s="56"/>
      <c r="AV82" s="56"/>
      <c r="AW82" s="56"/>
      <c r="AX82" s="56"/>
      <c r="AY82" s="56"/>
      <c r="AZ82" s="56"/>
      <c r="BA82" s="56"/>
    </row>
    <row r="83" spans="21:29" ht="90" customHeight="1">
      <c r="U83" s="2"/>
      <c r="V83" s="2"/>
      <c r="W83" s="2"/>
      <c r="X83" s="2"/>
      <c r="Y83" s="2"/>
      <c r="Z83" s="2"/>
      <c r="AA83" s="2"/>
      <c r="AB83" s="2"/>
      <c r="AC83" s="2"/>
    </row>
    <row r="86" spans="42:52" ht="81.75" customHeight="1"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</sheetData>
  <sheetProtection/>
  <mergeCells count="146">
    <mergeCell ref="U1:AX1"/>
    <mergeCell ref="B2:BA2"/>
    <mergeCell ref="B3:BA3"/>
    <mergeCell ref="T4:U4"/>
    <mergeCell ref="X4:AO4"/>
    <mergeCell ref="B5:V5"/>
    <mergeCell ref="X5:AQ5"/>
    <mergeCell ref="AU5:AY5"/>
    <mergeCell ref="AZ5:BD5"/>
    <mergeCell ref="W6:AB6"/>
    <mergeCell ref="AD6:AS6"/>
    <mergeCell ref="AZ6:BC6"/>
    <mergeCell ref="A7:V7"/>
    <mergeCell ref="W7:AB7"/>
    <mergeCell ref="AE7:AS7"/>
    <mergeCell ref="AZ7:BD7"/>
    <mergeCell ref="T8:V8"/>
    <mergeCell ref="W8:AB8"/>
    <mergeCell ref="AD8:AS8"/>
    <mergeCell ref="AZ8:BE8"/>
    <mergeCell ref="W9:Z9"/>
    <mergeCell ref="AE9:AQ9"/>
    <mergeCell ref="AQ14:AQ17"/>
    <mergeCell ref="B11:B17"/>
    <mergeCell ref="T11:V17"/>
    <mergeCell ref="W11:AD17"/>
    <mergeCell ref="AE11:AF13"/>
    <mergeCell ref="AG11:AN13"/>
    <mergeCell ref="AO11:AO17"/>
    <mergeCell ref="AW14:AW17"/>
    <mergeCell ref="AP11:AW13"/>
    <mergeCell ref="AX11:BE11"/>
    <mergeCell ref="AX12:BE12"/>
    <mergeCell ref="AX13:BE13"/>
    <mergeCell ref="AE14:AE17"/>
    <mergeCell ref="AF14:AF17"/>
    <mergeCell ref="AG14:AG17"/>
    <mergeCell ref="AH14:AN14"/>
    <mergeCell ref="AP14:AP17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R14:AR17"/>
    <mergeCell ref="AS14:AS17"/>
    <mergeCell ref="BK15:BK17"/>
    <mergeCell ref="AX16:AX17"/>
    <mergeCell ref="AY16:BA16"/>
    <mergeCell ref="BB16:BB17"/>
    <mergeCell ref="BC16:BE16"/>
    <mergeCell ref="T18:V18"/>
    <mergeCell ref="W18:AD18"/>
    <mergeCell ref="AT14:AT17"/>
    <mergeCell ref="AU14:AU17"/>
    <mergeCell ref="AV14:AV17"/>
    <mergeCell ref="B19:BE19"/>
    <mergeCell ref="BI19:BI21"/>
    <mergeCell ref="B20:BE20"/>
    <mergeCell ref="T21:V21"/>
    <mergeCell ref="W21:AD21"/>
    <mergeCell ref="T22:V22"/>
    <mergeCell ref="W22:AD22"/>
    <mergeCell ref="B23:AD23"/>
    <mergeCell ref="B24:BE24"/>
    <mergeCell ref="T25:V25"/>
    <mergeCell ref="W25:AD25"/>
    <mergeCell ref="T27:V27"/>
    <mergeCell ref="W27:AC27"/>
    <mergeCell ref="T26:V26"/>
    <mergeCell ref="W26:AC26"/>
    <mergeCell ref="T29:V29"/>
    <mergeCell ref="W29:AC29"/>
    <mergeCell ref="T30:V30"/>
    <mergeCell ref="W30:AC30"/>
    <mergeCell ref="T31:V31"/>
    <mergeCell ref="W31:AC31"/>
    <mergeCell ref="T32:V32"/>
    <mergeCell ref="W32:AC32"/>
    <mergeCell ref="T33:V33"/>
    <mergeCell ref="W33:AD33"/>
    <mergeCell ref="B34:AD34"/>
    <mergeCell ref="B41:BE41"/>
    <mergeCell ref="W39:AC39"/>
    <mergeCell ref="B40:AD40"/>
    <mergeCell ref="T38:V38"/>
    <mergeCell ref="W37:AC37"/>
    <mergeCell ref="T42:V42"/>
    <mergeCell ref="W42:AD42"/>
    <mergeCell ref="T43:U43"/>
    <mergeCell ref="W43:AD43"/>
    <mergeCell ref="T44:V44"/>
    <mergeCell ref="T45:U45"/>
    <mergeCell ref="W45:AC45"/>
    <mergeCell ref="T46:AC46"/>
    <mergeCell ref="B47:AD47"/>
    <mergeCell ref="B48:BE48"/>
    <mergeCell ref="B49:BE49"/>
    <mergeCell ref="T50:V50"/>
    <mergeCell ref="W50:AD50"/>
    <mergeCell ref="W51:AC51"/>
    <mergeCell ref="T52:V52"/>
    <mergeCell ref="W52:AC52"/>
    <mergeCell ref="T53:V53"/>
    <mergeCell ref="W53:AC53"/>
    <mergeCell ref="W56:AD56"/>
    <mergeCell ref="B54:AD54"/>
    <mergeCell ref="B55:BE55"/>
    <mergeCell ref="T56:V56"/>
    <mergeCell ref="T51:V51"/>
    <mergeCell ref="T57:U57"/>
    <mergeCell ref="W57:AD57"/>
    <mergeCell ref="B60:AD60"/>
    <mergeCell ref="U62:V62"/>
    <mergeCell ref="AE62:AO62"/>
    <mergeCell ref="AE61:AO61"/>
    <mergeCell ref="U63:V63"/>
    <mergeCell ref="AE63:AO63"/>
    <mergeCell ref="U64:V64"/>
    <mergeCell ref="AE64:AO64"/>
    <mergeCell ref="AB61:AD68"/>
    <mergeCell ref="T68:Z68"/>
    <mergeCell ref="AE68:AO68"/>
    <mergeCell ref="AF77:BC77"/>
    <mergeCell ref="AJ78:AQ78"/>
    <mergeCell ref="B80:AC80"/>
    <mergeCell ref="B82:AC82"/>
    <mergeCell ref="U61:V61"/>
    <mergeCell ref="T39:V39"/>
    <mergeCell ref="AE65:AO65"/>
    <mergeCell ref="T66:U66"/>
    <mergeCell ref="AE66:AO66"/>
    <mergeCell ref="T67:W67"/>
    <mergeCell ref="T28:V28"/>
    <mergeCell ref="W28:AC28"/>
    <mergeCell ref="B35:BE35"/>
    <mergeCell ref="T36:V36"/>
    <mergeCell ref="W36:AD36"/>
    <mergeCell ref="B61:B68"/>
    <mergeCell ref="T37:V37"/>
    <mergeCell ref="AE67:AO67"/>
    <mergeCell ref="T58:AC58"/>
    <mergeCell ref="B59:AD59"/>
  </mergeCells>
  <printOptions/>
  <pageMargins left="0.7874015748031497" right="0" top="0.5905511811023623" bottom="0.1968503937007874" header="0" footer="0"/>
  <pageSetup fitToHeight="2" fitToWidth="1" horizontalDpi="300" verticalDpi="300" orientation="landscape" paperSize="9" scale="15" r:id="rId2"/>
  <rowBreaks count="1" manualBreakCount="1">
    <brk id="54" max="5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Пользователь</cp:lastModifiedBy>
  <cp:lastPrinted>2020-06-16T10:01:52Z</cp:lastPrinted>
  <dcterms:created xsi:type="dcterms:W3CDTF">2014-01-13T08:19:54Z</dcterms:created>
  <dcterms:modified xsi:type="dcterms:W3CDTF">2021-06-23T19:16:45Z</dcterms:modified>
  <cp:category/>
  <cp:version/>
  <cp:contentType/>
  <cp:contentStatus/>
</cp:coreProperties>
</file>