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1 курс" sheetId="6" r:id="rId1"/>
  </sheets>
  <definedNames>
    <definedName name="_xlnm.Print_Area" localSheetId="0">'БАК_101_1 курс'!$A$1:$BH$76</definedName>
  </definedNames>
  <calcPr calcId="162913"/>
</workbook>
</file>

<file path=xl/calcChain.xml><?xml version="1.0" encoding="utf-8"?>
<calcChain xmlns="http://schemas.openxmlformats.org/spreadsheetml/2006/main">
  <c r="AF46" i="6"/>
  <c r="AJ25"/>
  <c r="AH25"/>
  <c r="AG25"/>
  <c r="AF25"/>
  <c r="AE46"/>
  <c r="AE25"/>
  <c r="AW56" l="1"/>
  <c r="AV55"/>
  <c r="AU54"/>
  <c r="AT53"/>
  <c r="AS52"/>
  <c r="AR51"/>
  <c r="AQ50"/>
  <c r="AP49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L48"/>
  <c r="AH48"/>
  <c r="BE46"/>
  <c r="BE47" s="1"/>
  <c r="BD47"/>
  <c r="BD46"/>
  <c r="BC46"/>
  <c r="BC47" s="1"/>
  <c r="BB46"/>
  <c r="BB47" s="1"/>
  <c r="BA46"/>
  <c r="BA47" s="1"/>
  <c r="AZ46"/>
  <c r="AZ47" s="1"/>
  <c r="AY46"/>
  <c r="AY47" s="1"/>
  <c r="AX47"/>
  <c r="AX46"/>
  <c r="AW47"/>
  <c r="AV47"/>
  <c r="AU47"/>
  <c r="AT47"/>
  <c r="AS47"/>
  <c r="AR47"/>
  <c r="AQ47"/>
  <c r="AP47"/>
  <c r="AO46"/>
  <c r="AO47" s="1"/>
  <c r="AL46"/>
  <c r="AL47" s="1"/>
  <c r="AJ46"/>
  <c r="AJ47" s="1"/>
  <c r="AJ48" s="1"/>
  <c r="AH46"/>
  <c r="AH47" s="1"/>
  <c r="AG46"/>
  <c r="AG47" s="1"/>
  <c r="AG48" s="1"/>
  <c r="AF47"/>
  <c r="AF48" s="1"/>
  <c r="AE47"/>
  <c r="AE48" s="1"/>
  <c r="AX45"/>
  <c r="AG45"/>
  <c r="AF45"/>
  <c r="AX44"/>
  <c r="AG44"/>
  <c r="AF44"/>
  <c r="BB43"/>
  <c r="AO43"/>
  <c r="AG43"/>
  <c r="AF43"/>
  <c r="BB42"/>
  <c r="AO42"/>
  <c r="AG42"/>
  <c r="AF42"/>
  <c r="AX41"/>
  <c r="AG41"/>
  <c r="AF41"/>
  <c r="AX40"/>
  <c r="AG40"/>
  <c r="AF40"/>
  <c r="AO40" s="1"/>
  <c r="AF39"/>
  <c r="BB38"/>
  <c r="AG38"/>
  <c r="AF38"/>
  <c r="AF37"/>
  <c r="AF36"/>
  <c r="AF35"/>
  <c r="AO35" s="1"/>
  <c r="BB34"/>
  <c r="AG34"/>
  <c r="AF34"/>
  <c r="AF32"/>
  <c r="BB30"/>
  <c r="AG30"/>
  <c r="AF30"/>
  <c r="AF29"/>
  <c r="BB28"/>
  <c r="AG28"/>
  <c r="AF28"/>
  <c r="AF27"/>
  <c r="BD25"/>
  <c r="AZ25"/>
  <c r="AY25"/>
  <c r="AX24"/>
  <c r="AG24"/>
  <c r="AF24"/>
  <c r="AO44" l="1"/>
  <c r="AO45"/>
  <c r="AO41"/>
  <c r="AO38"/>
  <c r="AO34"/>
  <c r="AO30"/>
  <c r="AO24"/>
  <c r="AO28"/>
  <c r="AX21" l="1"/>
  <c r="AX25" s="1"/>
  <c r="AG21"/>
  <c r="AF33" l="1"/>
  <c r="AF31" l="1"/>
  <c r="AF23"/>
  <c r="AF22" l="1"/>
  <c r="AF21"/>
  <c r="AO21" l="1"/>
  <c r="AO25" s="1"/>
  <c r="BB24" l="1"/>
  <c r="BB25" s="1"/>
</calcChain>
</file>

<file path=xl/sharedStrings.xml><?xml version="1.0" encoding="utf-8"?>
<sst xmlns="http://schemas.openxmlformats.org/spreadsheetml/2006/main" count="159" uniqueCount="122">
  <si>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</si>
  <si>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</si>
  <si>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</si>
  <si>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</si>
  <si>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</si>
  <si>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</si>
  <si>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</si>
  <si>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</si>
  <si>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</si>
  <si>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</si>
  <si>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</si>
  <si>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</si>
  <si>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</si>
  <si>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</si>
  <si>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</si>
  <si>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</si>
  <si>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</si>
  <si>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</si>
  <si>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</si>
  <si>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</si>
  <si>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</si>
  <si>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</si>
  <si>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</si>
  <si>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</si>
  <si>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</si>
  <si>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</si>
  <si>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</si>
  <si>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</si>
  <si>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</si>
  <si>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</si>
  <si>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</si>
  <si>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</si>
  <si>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</si>
  <si>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</si>
  <si>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</si>
  <si>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</si>
  <si>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</si>
  <si>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</si>
  <si>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</si>
  <si>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</si>
  <si>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</si>
  <si>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</si>
  <si>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</si>
  <si>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18 тижнів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</si>
  <si>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</si>
  <si>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</si>
  <si>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</si>
  <si>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</si>
  <si>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</si>
  <si>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</si>
  <si>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</si>
  <si>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</si>
  <si>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</si>
  <si>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</si>
  <si>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</si>
  <si>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</si>
  <si>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</si>
  <si>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</si>
  <si>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</si>
  <si>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</si>
  <si>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</si>
  <si>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</si>
  <si>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</si>
  <si>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</si>
  <si>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>101 Екологія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</si>
  <si>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</si>
  <si>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Екології та технології рослинних полімерів</t>
  </si>
  <si>
    <t>інженерно-хімічний</t>
  </si>
  <si>
    <t>бакалавр з екології</t>
  </si>
  <si>
    <t>І курс</t>
  </si>
  <si>
    <t>1 семестр</t>
  </si>
  <si>
    <t>2 семестр</t>
  </si>
  <si>
    <t xml:space="preserve">Лабораторні
</t>
  </si>
  <si>
    <t>Історії</t>
  </si>
  <si>
    <t>Української мови, літератури та культури</t>
  </si>
  <si>
    <t>Спортивного вдосконалення</t>
  </si>
  <si>
    <t>Разом нормативних ОК циклу загальної підготовки:</t>
  </si>
  <si>
    <t>Вища математика - 2. Інтегральне числення</t>
  </si>
  <si>
    <t>Технічних та програмних засобів автоматизації</t>
  </si>
  <si>
    <t>Загальна та неорганічна хімія</t>
  </si>
  <si>
    <t>Біологія</t>
  </si>
  <si>
    <t>Спеціальні розділи біогеохімії</t>
  </si>
  <si>
    <t>Разом нормативних ОК циклу професійної  підготовки: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</si>
  <si>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</si>
  <si>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</si>
  <si>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</si>
  <si>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</si>
  <si>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</si>
  <si>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ІНТЕГРОВАНИЙ РОБОЧИЙ   НАВЧАЛЬНИЙ   ПЛАН</t>
  </si>
  <si>
    <t>2 роки 10 міс.(3 н.р)</t>
  </si>
  <si>
    <t>Гідрологія</t>
  </si>
  <si>
    <t>Метеорологія та кліматологія</t>
  </si>
  <si>
    <t>Обсяг, у кредитах:</t>
  </si>
  <si>
    <t>Дисципліни, які вивчаються</t>
  </si>
  <si>
    <t>*Дисципліни, які перезараховуються</t>
  </si>
  <si>
    <t>**Дисципліни, які здаються за формою екстернату</t>
  </si>
  <si>
    <t xml:space="preserve">на 2021/ 2022 навчальний рік   </t>
  </si>
  <si>
    <r>
      <t xml:space="preserve">"_____"_________________ </t>
    </r>
    <r>
      <rPr>
        <b/>
        <sz val="26"/>
        <rFont val="Arial"/>
        <family val="2"/>
        <charset val="204"/>
      </rPr>
      <t>2021 р.</t>
    </r>
  </si>
  <si>
    <t>прийом 2021 року</t>
  </si>
  <si>
    <t>ЛЕ-п11 (5)</t>
  </si>
  <si>
    <t>Засади усного професійного мовлення (риторика)**</t>
  </si>
  <si>
    <t>Історія науки і техніки</t>
  </si>
  <si>
    <t>Основи здорового способу життя*</t>
  </si>
  <si>
    <t>Іноземна мова-1. Практичний курс іноземної мови І</t>
  </si>
  <si>
    <t>Математичної фізики та диференціальних рівнянь</t>
  </si>
  <si>
    <t>Вища математика - 1. Диференціальне числення**</t>
  </si>
  <si>
    <t>Фізика - 2. Електромагнетизм</t>
  </si>
  <si>
    <t>Фізика - 1. Механіка. Теплота**</t>
  </si>
  <si>
    <t>Інформатика та систематологія*</t>
  </si>
  <si>
    <t>Геодинаміка екологічного середовища-1. Грунтознавство*</t>
  </si>
  <si>
    <t>Геодинаміка екологічного середовища - 2. Геологія з основами геоморфології*</t>
  </si>
  <si>
    <t>Курсова робота з моніторингу гідросфери</t>
  </si>
  <si>
    <t>Моніторинг довкілля - 1. Контроль стану довкілля**</t>
  </si>
  <si>
    <t>Моніторинг довкілля - 2. Інструментальні методи аналізу довкілля*</t>
  </si>
  <si>
    <t>Хімія з основами біогеохімії**</t>
  </si>
  <si>
    <t>Природоохоронне законодавство та екологічне право</t>
  </si>
  <si>
    <t>Загальна екологія</t>
  </si>
  <si>
    <t>Органічна хімія</t>
  </si>
  <si>
    <t>Органічної хімії і технології органічних речовин</t>
  </si>
  <si>
    <t>Аналітична хімія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</si>
  <si>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</si>
  <si>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Загальної фізики та моделювання фізичних процесів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</si>
</sst>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i/>
      <sz val="40"/>
      <name val="Arial"/>
      <family val="2"/>
    </font>
    <font>
      <sz val="44"/>
      <name val="Arial"/>
      <family val="2"/>
      <charset val="204"/>
    </font>
    <font>
      <b/>
      <sz val="44"/>
      <name val="Arial"/>
      <family val="2"/>
      <charset val="204"/>
    </font>
    <font>
      <b/>
      <i/>
      <sz val="44"/>
      <name val="Arial"/>
      <family val="2"/>
      <charset val="204"/>
    </font>
    <font>
      <b/>
      <sz val="36"/>
      <name val="Arial Cyr"/>
      <family val="2"/>
      <charset val="204"/>
    </font>
    <font>
      <b/>
      <i/>
      <sz val="40"/>
      <name val="Arial"/>
      <family val="2"/>
      <charset val="204"/>
    </font>
    <font>
      <b/>
      <i/>
      <u/>
      <sz val="40"/>
      <name val="Arial"/>
      <family val="2"/>
      <charset val="204"/>
    </font>
    <font>
      <b/>
      <sz val="3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3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5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7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/>
    <xf numFmtId="0" fontId="3" fillId="0" borderId="16" xfId="0" applyNumberFormat="1" applyFont="1" applyFill="1" applyBorder="1" applyAlignment="1">
      <alignment horizontal="center" vertical="center" wrapText="1" shrinkToFit="1"/>
    </xf>
    <xf numFmtId="0" fontId="33" fillId="0" borderId="39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" fillId="0" borderId="53" xfId="0" applyNumberFormat="1" applyFont="1" applyFill="1" applyBorder="1" applyAlignment="1">
      <alignment horizontal="center" vertical="center" wrapText="1" shrinkToFit="1"/>
    </xf>
    <xf numFmtId="0" fontId="36" fillId="0" borderId="0" xfId="0" applyFont="1" applyFill="1" applyBorder="1"/>
    <xf numFmtId="0" fontId="16" fillId="0" borderId="1" xfId="0" applyFont="1" applyFill="1" applyBorder="1"/>
    <xf numFmtId="0" fontId="36" fillId="0" borderId="0" xfId="0" applyNumberFormat="1" applyFont="1" applyFill="1" applyBorder="1"/>
    <xf numFmtId="0" fontId="36" fillId="0" borderId="0" xfId="0" applyNumberFormat="1" applyFont="1" applyFill="1" applyBorder="1" applyAlignment="1">
      <alignment horizontal="center" vertical="justify" wrapText="1"/>
    </xf>
    <xf numFmtId="0" fontId="36" fillId="0" borderId="0" xfId="0" applyNumberFormat="1" applyFont="1" applyFill="1" applyBorder="1" applyAlignment="1">
      <alignment vertical="justify"/>
    </xf>
    <xf numFmtId="0" fontId="36" fillId="0" borderId="0" xfId="0" applyNumberFormat="1" applyFont="1" applyFill="1" applyAlignment="1"/>
    <xf numFmtId="0" fontId="35" fillId="0" borderId="0" xfId="0" applyFont="1" applyFill="1" applyBorder="1" applyAlignment="1" applyProtection="1"/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6" fillId="0" borderId="0" xfId="0" applyFont="1" applyFill="1" applyBorder="1" applyAlignment="1" applyProtection="1"/>
    <xf numFmtId="49" fontId="36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3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3" fillId="0" borderId="19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/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/>
    </xf>
    <xf numFmtId="0" fontId="16" fillId="0" borderId="5" xfId="0" applyFont="1" applyFill="1" applyBorder="1"/>
    <xf numFmtId="0" fontId="33" fillId="0" borderId="5" xfId="0" applyFont="1" applyFill="1" applyBorder="1"/>
    <xf numFmtId="0" fontId="36" fillId="0" borderId="5" xfId="0" applyFont="1" applyFill="1" applyBorder="1"/>
    <xf numFmtId="0" fontId="16" fillId="0" borderId="64" xfId="0" applyFont="1" applyFill="1" applyBorder="1"/>
    <xf numFmtId="0" fontId="3" fillId="0" borderId="67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8" fillId="0" borderId="0" xfId="0" applyNumberFormat="1" applyFont="1" applyFill="1" applyBorder="1"/>
    <xf numFmtId="0" fontId="39" fillId="0" borderId="0" xfId="0" applyNumberFormat="1" applyFont="1" applyFill="1" applyBorder="1"/>
    <xf numFmtId="0" fontId="38" fillId="0" borderId="0" xfId="0" applyNumberFormat="1" applyFont="1" applyFill="1" applyBorder="1" applyAlignment="1"/>
    <xf numFmtId="0" fontId="38" fillId="0" borderId="0" xfId="0" applyNumberFormat="1" applyFont="1" applyFill="1" applyAlignment="1"/>
    <xf numFmtId="0" fontId="38" fillId="0" borderId="0" xfId="0" applyNumberFormat="1" applyFont="1" applyFill="1" applyAlignment="1">
      <alignment horizontal="center"/>
    </xf>
    <xf numFmtId="0" fontId="40" fillId="0" borderId="0" xfId="0" applyNumberFormat="1" applyFont="1" applyFill="1" applyBorder="1" applyAlignment="1">
      <alignment horizontal="left" vertical="justify"/>
    </xf>
    <xf numFmtId="0" fontId="39" fillId="0" borderId="0" xfId="0" applyNumberFormat="1" applyFont="1" applyFill="1" applyBorder="1" applyAlignment="1"/>
    <xf numFmtId="0" fontId="3" fillId="0" borderId="39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39" xfId="0" applyFont="1" applyFill="1" applyBorder="1"/>
    <xf numFmtId="0" fontId="3" fillId="0" borderId="10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20" xfId="0" applyFont="1" applyFill="1" applyBorder="1"/>
    <xf numFmtId="0" fontId="3" fillId="0" borderId="43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43" xfId="0" applyFont="1" applyFill="1" applyBorder="1"/>
    <xf numFmtId="164" fontId="39" fillId="0" borderId="0" xfId="0" applyNumberFormat="1" applyFont="1" applyFill="1" applyBorder="1" applyAlignment="1"/>
    <xf numFmtId="0" fontId="3" fillId="0" borderId="68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3" fillId="0" borderId="21" xfId="0" quotePrefix="1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shrinkToFit="1"/>
    </xf>
    <xf numFmtId="1" fontId="3" fillId="0" borderId="14" xfId="0" applyNumberFormat="1" applyFont="1" applyFill="1" applyBorder="1" applyAlignment="1">
      <alignment horizontal="center" vertical="center" shrinkToFit="1"/>
    </xf>
    <xf numFmtId="1" fontId="3" fillId="0" borderId="43" xfId="0" applyNumberFormat="1" applyFont="1" applyFill="1" applyBorder="1" applyAlignment="1">
      <alignment horizontal="center" vertical="center" shrinkToFit="1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/>
    <xf numFmtId="0" fontId="21" fillId="0" borderId="5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7" fillId="0" borderId="0" xfId="0" applyNumberFormat="1" applyFont="1" applyFill="1" applyBorder="1" applyAlignment="1">
      <alignment horizontal="left" vertical="justify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3" fillId="0" borderId="57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37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5" fillId="0" borderId="56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textRotation="90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7" fillId="0" borderId="23" xfId="0" applyNumberFormat="1" applyFont="1" applyFill="1" applyBorder="1" applyAlignment="1">
      <alignment horizontal="center" vertical="center" textRotation="90" wrapText="1"/>
    </xf>
    <xf numFmtId="0" fontId="7" fillId="0" borderId="40" xfId="0" applyNumberFormat="1" applyFont="1" applyFill="1" applyBorder="1" applyAlignment="1">
      <alignment horizontal="center" vertical="center" textRotation="90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17" fillId="0" borderId="33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3" fillId="0" borderId="53" xfId="0" applyNumberFormat="1" applyFont="1" applyFill="1" applyBorder="1" applyAlignment="1">
      <alignment horizontal="left" vertical="center" wrapText="1" shrinkToFit="1"/>
    </xf>
    <xf numFmtId="0" fontId="33" fillId="0" borderId="37" xfId="0" applyNumberFormat="1" applyFont="1" applyFill="1" applyBorder="1" applyAlignment="1">
      <alignment horizontal="left" vertical="center" wrapText="1" shrinkToFit="1"/>
    </xf>
    <xf numFmtId="0" fontId="33" fillId="0" borderId="31" xfId="0" applyNumberFormat="1" applyFont="1" applyFill="1" applyBorder="1" applyAlignment="1">
      <alignment horizontal="left" vertical="center" wrapText="1" shrinkToFit="1"/>
    </xf>
    <xf numFmtId="0" fontId="35" fillId="0" borderId="54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right" vertical="center" wrapText="1" shrinkToFit="1"/>
    </xf>
    <xf numFmtId="0" fontId="29" fillId="0" borderId="57" xfId="0" applyFont="1" applyFill="1" applyBorder="1" applyAlignment="1">
      <alignment horizontal="right" vertical="center" wrapText="1" shrinkToFit="1"/>
    </xf>
    <xf numFmtId="0" fontId="0" fillId="0" borderId="49" xfId="0" applyFill="1" applyBorder="1" applyAlignment="1">
      <alignment horizontal="right" vertical="center" wrapText="1" shrinkToFit="1"/>
    </xf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2" xfId="0" applyFont="1" applyFill="1" applyBorder="1" applyAlignment="1">
      <alignment horizontal="left" vertical="center"/>
    </xf>
    <xf numFmtId="0" fontId="33" fillId="0" borderId="56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47" xfId="0" applyNumberFormat="1" applyFont="1" applyFill="1" applyBorder="1" applyAlignment="1">
      <alignment horizontal="left" vertical="center" wrapText="1" shrinkToFit="1"/>
    </xf>
    <xf numFmtId="0" fontId="44" fillId="0" borderId="56" xfId="0" applyNumberFormat="1" applyFont="1" applyFill="1" applyBorder="1" applyAlignment="1">
      <alignment horizontal="left" vertical="center" wrapText="1" shrinkToFit="1"/>
    </xf>
    <xf numFmtId="0" fontId="44" fillId="0" borderId="2" xfId="0" applyNumberFormat="1" applyFont="1" applyFill="1" applyBorder="1" applyAlignment="1">
      <alignment horizontal="left" vertical="center" wrapText="1" shrinkToFit="1"/>
    </xf>
    <xf numFmtId="0" fontId="44" fillId="0" borderId="47" xfId="0" applyNumberFormat="1" applyFont="1" applyFill="1" applyBorder="1" applyAlignment="1">
      <alignment horizontal="left" vertical="center" wrapText="1" shrinkToFit="1"/>
    </xf>
    <xf numFmtId="0" fontId="33" fillId="0" borderId="26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right" vertical="center" wrapText="1" shrinkToFit="1"/>
    </xf>
    <xf numFmtId="0" fontId="33" fillId="0" borderId="49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right" vertical="center" shrinkToFit="1"/>
    </xf>
    <xf numFmtId="0" fontId="33" fillId="0" borderId="49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/>
    <xf numFmtId="0" fontId="17" fillId="0" borderId="45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5" xfId="0" applyFont="1" applyFill="1" applyBorder="1" applyAlignment="1">
      <alignment horizontal="center" vertical="center" textRotation="90"/>
    </xf>
    <xf numFmtId="0" fontId="33" fillId="0" borderId="53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left" vertical="center" wrapText="1"/>
    </xf>
    <xf numFmtId="0" fontId="33" fillId="0" borderId="31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35" fillId="0" borderId="63" xfId="0" applyNumberFormat="1" applyFon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0" fontId="35" fillId="0" borderId="58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horizontal="center" vertical="center"/>
    </xf>
    <xf numFmtId="0" fontId="35" fillId="0" borderId="66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5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35" xfId="0" applyNumberFormat="1" applyFont="1" applyFill="1" applyBorder="1" applyAlignment="1">
      <alignment horizontal="center" vertical="center" textRotation="90"/>
    </xf>
    <xf numFmtId="0" fontId="7" fillId="0" borderId="64" xfId="0" applyNumberFormat="1" applyFont="1" applyFill="1" applyBorder="1" applyAlignment="1">
      <alignment horizontal="center" vertical="center" textRotation="90"/>
    </xf>
    <xf numFmtId="0" fontId="7" fillId="0" borderId="38" xfId="0" applyNumberFormat="1" applyFont="1" applyFill="1" applyBorder="1" applyAlignment="1">
      <alignment horizontal="center" vertical="center" textRotation="90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top"/>
    </xf>
    <xf numFmtId="0" fontId="7" fillId="0" borderId="28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5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59" xfId="0" applyNumberFormat="1" applyFont="1" applyFill="1" applyBorder="1" applyAlignment="1">
      <alignment horizontal="center" vertical="center" textRotation="90" wrapText="1"/>
    </xf>
    <xf numFmtId="0" fontId="12" fillId="0" borderId="55" xfId="0" applyNumberFormat="1" applyFont="1" applyFill="1" applyBorder="1" applyAlignment="1">
      <alignment horizontal="center" vertical="center" textRotation="90" wrapText="1"/>
    </xf>
    <xf numFmtId="0" fontId="26" fillId="0" borderId="6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6" fillId="0" borderId="58" xfId="0" applyNumberFormat="1" applyFont="1" applyFill="1" applyBorder="1" applyAlignment="1">
      <alignment horizontal="center" vertical="center" wrapText="1"/>
    </xf>
    <xf numFmtId="0" fontId="26" fillId="0" borderId="64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58" xfId="0" applyNumberFormat="1" applyFont="1" applyFill="1" applyBorder="1" applyAlignment="1">
      <alignment horizontal="center" vertical="center" wrapText="1"/>
    </xf>
    <xf numFmtId="0" fontId="12" fillId="0" borderId="64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48" xfId="0" applyFont="1" applyFill="1" applyBorder="1" applyAlignment="1">
      <alignment horizontal="left" vertical="center" wrapText="1"/>
    </xf>
    <xf numFmtId="0" fontId="33" fillId="0" borderId="54" xfId="0" applyNumberFormat="1" applyFont="1" applyFill="1" applyBorder="1" applyAlignment="1">
      <alignment horizontal="left" vertical="center" wrapText="1" shrinkToFit="1"/>
    </xf>
    <xf numFmtId="0" fontId="33" fillId="0" borderId="16" xfId="0" applyNumberFormat="1" applyFont="1" applyFill="1" applyBorder="1" applyAlignment="1">
      <alignment horizontal="left" vertical="center" wrapText="1" shrinkToFit="1"/>
    </xf>
    <xf numFmtId="0" fontId="33" fillId="0" borderId="48" xfId="0" applyNumberFormat="1" applyFont="1" applyFill="1" applyBorder="1" applyAlignment="1">
      <alignment horizontal="left" vertical="center" wrapText="1" shrinkToFit="1"/>
    </xf>
    <xf numFmtId="0" fontId="33" fillId="0" borderId="0" xfId="0" applyFont="1" applyFill="1" applyBorder="1" applyAlignment="1">
      <alignment horizontal="right" vertical="top"/>
    </xf>
    <xf numFmtId="0" fontId="3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5" fillId="0" borderId="53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71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332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74"/>
  <sheetViews>
    <sheetView tabSelected="1" topLeftCell="A25" zoomScale="25" zoomScaleNormal="25" zoomScaleSheetLayoutView="25" workbookViewId="0">
      <selection activeCell="BP33" sqref="BP33"/>
    </sheetView>
  </sheetViews>
  <sheetFormatPr defaultColWidth="10.109375" defaultRowHeight="13.2"/>
  <cols>
    <col min="1" max="1" width="23.44140625" style="5" customWidth="1"/>
    <col min="2" max="2" width="11.5546875" style="5" customWidth="1"/>
    <col min="3" max="19" width="6.33203125" style="5" hidden="1" customWidth="1"/>
    <col min="20" max="20" width="42.109375" style="5" customWidth="1"/>
    <col min="21" max="21" width="65.88671875" style="31" customWidth="1"/>
    <col min="22" max="22" width="26.6640625" style="32" customWidth="1"/>
    <col min="23" max="23" width="12.6640625" style="180" customWidth="1"/>
    <col min="24" max="24" width="25.6640625" style="42" customWidth="1"/>
    <col min="25" max="27" width="12.6640625" style="42" customWidth="1"/>
    <col min="28" max="28" width="16.6640625" style="42" customWidth="1"/>
    <col min="29" max="29" width="12.109375" style="42" customWidth="1"/>
    <col min="30" max="30" width="7" style="3" customWidth="1"/>
    <col min="31" max="31" width="20" style="3" customWidth="1"/>
    <col min="32" max="32" width="22.6640625" style="3" customWidth="1"/>
    <col min="33" max="33" width="20.6640625" style="3" customWidth="1"/>
    <col min="34" max="34" width="16.5546875" style="3" customWidth="1"/>
    <col min="35" max="35" width="13.6640625" style="3" customWidth="1"/>
    <col min="36" max="36" width="15.109375" style="3" customWidth="1"/>
    <col min="37" max="37" width="17" style="3" customWidth="1"/>
    <col min="38" max="38" width="17.109375" style="3" customWidth="1"/>
    <col min="39" max="39" width="16.88671875" style="3" customWidth="1"/>
    <col min="40" max="40" width="15.6640625" style="3" customWidth="1"/>
    <col min="41" max="41" width="16.33203125" style="3" customWidth="1"/>
    <col min="42" max="42" width="10.6640625" style="5" customWidth="1"/>
    <col min="43" max="43" width="11.88671875" style="5" customWidth="1"/>
    <col min="44" max="44" width="12.44140625" style="5" customWidth="1"/>
    <col min="45" max="49" width="10.6640625" style="5" customWidth="1"/>
    <col min="50" max="50" width="19.44140625" style="5" customWidth="1"/>
    <col min="51" max="51" width="19.33203125" style="5" customWidth="1"/>
    <col min="52" max="52" width="14.33203125" style="5" customWidth="1"/>
    <col min="53" max="53" width="13.33203125" style="5" customWidth="1"/>
    <col min="54" max="54" width="15.5546875" style="5" customWidth="1"/>
    <col min="55" max="55" width="19.33203125" style="5" customWidth="1"/>
    <col min="56" max="57" width="13.664062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287" t="s">
        <v>47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</row>
    <row r="2" spans="1:63" ht="12.75" customHeight="1"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</row>
    <row r="3" spans="1:63" ht="68.25" customHeight="1">
      <c r="B3" s="288" t="s">
        <v>88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</row>
    <row r="4" spans="1:63" ht="48.75" customHeight="1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289" t="s">
        <v>42</v>
      </c>
      <c r="U4" s="289"/>
      <c r="V4" s="4"/>
      <c r="W4" s="4"/>
      <c r="X4" s="291" t="s">
        <v>96</v>
      </c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292" t="s">
        <v>62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30"/>
      <c r="X5" s="291" t="s">
        <v>98</v>
      </c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10"/>
      <c r="AS5" s="195"/>
      <c r="AT5" s="195"/>
      <c r="AU5" s="11" t="s">
        <v>0</v>
      </c>
      <c r="AV5" s="8"/>
      <c r="AW5" s="2"/>
      <c r="AX5" s="2"/>
      <c r="AY5" s="2"/>
      <c r="AZ5" s="293" t="s">
        <v>67</v>
      </c>
      <c r="BA5" s="293"/>
      <c r="BB5" s="293"/>
      <c r="BC5" s="293"/>
      <c r="BD5" s="294"/>
      <c r="BE5" s="294"/>
    </row>
    <row r="6" spans="1:63" ht="61.2" customHeight="1">
      <c r="W6" s="355" t="s">
        <v>45</v>
      </c>
      <c r="X6" s="355"/>
      <c r="Y6" s="355"/>
      <c r="Z6" s="355"/>
      <c r="AA6" s="355"/>
      <c r="AB6" s="355"/>
      <c r="AC6" s="33" t="s">
        <v>1</v>
      </c>
      <c r="AD6" s="331" t="s">
        <v>64</v>
      </c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13"/>
      <c r="AU6" s="1" t="s">
        <v>2</v>
      </c>
      <c r="AV6" s="2"/>
      <c r="AW6" s="2"/>
      <c r="AX6" s="2"/>
      <c r="AY6" s="2"/>
      <c r="AZ6" s="207" t="s">
        <v>55</v>
      </c>
      <c r="BA6" s="207"/>
      <c r="BB6" s="207"/>
      <c r="BC6" s="207"/>
      <c r="BD6" s="34"/>
      <c r="BE6" s="14"/>
    </row>
    <row r="7" spans="1:63" ht="69" customHeight="1">
      <c r="A7" s="299" t="s">
        <v>63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300" t="s">
        <v>65</v>
      </c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13"/>
      <c r="AU7" s="1" t="s">
        <v>3</v>
      </c>
      <c r="AV7" s="2"/>
      <c r="AW7" s="2"/>
      <c r="AX7" s="2"/>
      <c r="AY7" s="2"/>
      <c r="AZ7" s="297" t="s">
        <v>89</v>
      </c>
      <c r="BA7" s="297"/>
      <c r="BB7" s="297"/>
      <c r="BC7" s="297"/>
      <c r="BD7" s="297"/>
      <c r="BE7" s="14"/>
    </row>
    <row r="8" spans="1:63" ht="51.6" customHeight="1">
      <c r="T8" s="298" t="s">
        <v>97</v>
      </c>
      <c r="U8" s="298"/>
      <c r="V8" s="298"/>
      <c r="W8" s="301" t="s">
        <v>44</v>
      </c>
      <c r="X8" s="301"/>
      <c r="Y8" s="301"/>
      <c r="Z8" s="301"/>
      <c r="AA8" s="301"/>
      <c r="AB8" s="301"/>
      <c r="AC8" s="301"/>
      <c r="AD8" s="249" t="s">
        <v>48</v>
      </c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13"/>
      <c r="AU8" s="1" t="s">
        <v>4</v>
      </c>
      <c r="AV8" s="12"/>
      <c r="AW8" s="12"/>
      <c r="AX8" s="12"/>
      <c r="AY8" s="12"/>
      <c r="AZ8" s="295" t="s">
        <v>68</v>
      </c>
      <c r="BA8" s="295"/>
      <c r="BB8" s="295"/>
      <c r="BC8" s="295"/>
      <c r="BD8" s="296"/>
      <c r="BE8" s="296"/>
    </row>
    <row r="9" spans="1:63" ht="49.95" customHeight="1">
      <c r="U9" s="35"/>
      <c r="V9" s="35"/>
      <c r="W9" s="300" t="s">
        <v>5</v>
      </c>
      <c r="X9" s="300"/>
      <c r="Y9" s="300"/>
      <c r="Z9" s="300"/>
      <c r="AA9" s="36"/>
      <c r="AB9" s="36"/>
      <c r="AC9" s="33" t="s">
        <v>1</v>
      </c>
      <c r="AD9" s="37"/>
      <c r="AE9" s="249" t="s">
        <v>66</v>
      </c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15"/>
      <c r="AU9" s="38"/>
      <c r="AV9" s="39"/>
      <c r="AW9" s="39"/>
      <c r="AX9" s="39"/>
      <c r="AY9" s="39"/>
      <c r="AZ9" s="39"/>
      <c r="BA9" s="39"/>
      <c r="BB9" s="40"/>
      <c r="BC9" s="40"/>
      <c r="BD9" s="40"/>
    </row>
    <row r="10" spans="1:63" ht="61.95" customHeight="1" thickBot="1">
      <c r="U10" s="35"/>
      <c r="V10" s="35"/>
      <c r="W10" s="41"/>
      <c r="AA10" s="43"/>
      <c r="AB10" s="3"/>
      <c r="AC10" s="3"/>
      <c r="AK10" s="5"/>
      <c r="AL10" s="5"/>
      <c r="AM10" s="5"/>
      <c r="AN10" s="5"/>
      <c r="AO10" s="5"/>
    </row>
    <row r="11" spans="1:63" s="40" customFormat="1" ht="114" customHeight="1" thickBot="1">
      <c r="A11" s="44"/>
      <c r="B11" s="266" t="s">
        <v>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272" t="s">
        <v>61</v>
      </c>
      <c r="U11" s="273"/>
      <c r="V11" s="274"/>
      <c r="W11" s="343" t="s">
        <v>7</v>
      </c>
      <c r="X11" s="344"/>
      <c r="Y11" s="344"/>
      <c r="Z11" s="344"/>
      <c r="AA11" s="344"/>
      <c r="AB11" s="344"/>
      <c r="AC11" s="344"/>
      <c r="AD11" s="345"/>
      <c r="AE11" s="349" t="s">
        <v>8</v>
      </c>
      <c r="AF11" s="350"/>
      <c r="AG11" s="209" t="s">
        <v>9</v>
      </c>
      <c r="AH11" s="210"/>
      <c r="AI11" s="210"/>
      <c r="AJ11" s="210"/>
      <c r="AK11" s="210"/>
      <c r="AL11" s="210"/>
      <c r="AM11" s="210"/>
      <c r="AN11" s="210"/>
      <c r="AO11" s="341" t="s">
        <v>10</v>
      </c>
      <c r="AP11" s="308" t="s">
        <v>11</v>
      </c>
      <c r="AQ11" s="308"/>
      <c r="AR11" s="308"/>
      <c r="AS11" s="308"/>
      <c r="AT11" s="308"/>
      <c r="AU11" s="308"/>
      <c r="AV11" s="308"/>
      <c r="AW11" s="308"/>
      <c r="AX11" s="217" t="s">
        <v>49</v>
      </c>
      <c r="AY11" s="218"/>
      <c r="AZ11" s="218"/>
      <c r="BA11" s="218"/>
      <c r="BB11" s="218"/>
      <c r="BC11" s="218"/>
      <c r="BD11" s="218"/>
      <c r="BE11" s="219"/>
      <c r="BF11" s="46"/>
    </row>
    <row r="12" spans="1:63" s="40" customFormat="1" ht="54" customHeight="1">
      <c r="A12" s="44"/>
      <c r="B12" s="26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275"/>
      <c r="U12" s="276"/>
      <c r="V12" s="277"/>
      <c r="W12" s="346"/>
      <c r="X12" s="347"/>
      <c r="Y12" s="347"/>
      <c r="Z12" s="347"/>
      <c r="AA12" s="347"/>
      <c r="AB12" s="347"/>
      <c r="AC12" s="347"/>
      <c r="AD12" s="348"/>
      <c r="AE12" s="351"/>
      <c r="AF12" s="352"/>
      <c r="AG12" s="211"/>
      <c r="AH12" s="212"/>
      <c r="AI12" s="212"/>
      <c r="AJ12" s="212"/>
      <c r="AK12" s="212"/>
      <c r="AL12" s="212"/>
      <c r="AM12" s="212"/>
      <c r="AN12" s="212"/>
      <c r="AO12" s="342"/>
      <c r="AP12" s="309"/>
      <c r="AQ12" s="309"/>
      <c r="AR12" s="309"/>
      <c r="AS12" s="309"/>
      <c r="AT12" s="309"/>
      <c r="AU12" s="309"/>
      <c r="AV12" s="309"/>
      <c r="AW12" s="309"/>
      <c r="AX12" s="313" t="s">
        <v>69</v>
      </c>
      <c r="AY12" s="314"/>
      <c r="AZ12" s="314"/>
      <c r="BA12" s="314"/>
      <c r="BB12" s="314"/>
      <c r="BC12" s="314"/>
      <c r="BD12" s="314"/>
      <c r="BE12" s="315"/>
      <c r="BF12" s="48"/>
    </row>
    <row r="13" spans="1:63" s="40" customFormat="1" ht="54" customHeight="1">
      <c r="A13" s="44"/>
      <c r="B13" s="26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275"/>
      <c r="U13" s="276"/>
      <c r="V13" s="277"/>
      <c r="W13" s="346"/>
      <c r="X13" s="347"/>
      <c r="Y13" s="347"/>
      <c r="Z13" s="347"/>
      <c r="AA13" s="347"/>
      <c r="AB13" s="347"/>
      <c r="AC13" s="347"/>
      <c r="AD13" s="348"/>
      <c r="AE13" s="353"/>
      <c r="AF13" s="354"/>
      <c r="AG13" s="213"/>
      <c r="AH13" s="214"/>
      <c r="AI13" s="214"/>
      <c r="AJ13" s="214"/>
      <c r="AK13" s="214"/>
      <c r="AL13" s="214"/>
      <c r="AM13" s="214"/>
      <c r="AN13" s="214"/>
      <c r="AO13" s="342"/>
      <c r="AP13" s="310"/>
      <c r="AQ13" s="310"/>
      <c r="AR13" s="310"/>
      <c r="AS13" s="310"/>
      <c r="AT13" s="310"/>
      <c r="AU13" s="310"/>
      <c r="AV13" s="310"/>
      <c r="AW13" s="310"/>
      <c r="AX13" s="206" t="s">
        <v>99</v>
      </c>
      <c r="AY13" s="207"/>
      <c r="AZ13" s="207"/>
      <c r="BA13" s="207"/>
      <c r="BB13" s="207"/>
      <c r="BC13" s="207"/>
      <c r="BD13" s="207"/>
      <c r="BE13" s="208"/>
      <c r="BF13" s="49"/>
    </row>
    <row r="14" spans="1:63" s="40" customFormat="1" ht="55.95" customHeight="1" thickBot="1">
      <c r="A14" s="44"/>
      <c r="B14" s="26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275"/>
      <c r="U14" s="276"/>
      <c r="V14" s="277"/>
      <c r="W14" s="346"/>
      <c r="X14" s="347"/>
      <c r="Y14" s="347"/>
      <c r="Z14" s="347"/>
      <c r="AA14" s="347"/>
      <c r="AB14" s="347"/>
      <c r="AC14" s="347"/>
      <c r="AD14" s="348"/>
      <c r="AE14" s="305" t="s">
        <v>12</v>
      </c>
      <c r="AF14" s="226" t="s">
        <v>13</v>
      </c>
      <c r="AG14" s="305" t="s">
        <v>14</v>
      </c>
      <c r="AH14" s="317" t="s">
        <v>15</v>
      </c>
      <c r="AI14" s="318"/>
      <c r="AJ14" s="318"/>
      <c r="AK14" s="318"/>
      <c r="AL14" s="318"/>
      <c r="AM14" s="318"/>
      <c r="AN14" s="319"/>
      <c r="AO14" s="342"/>
      <c r="AP14" s="320" t="s">
        <v>16</v>
      </c>
      <c r="AQ14" s="322" t="s">
        <v>17</v>
      </c>
      <c r="AR14" s="322" t="s">
        <v>18</v>
      </c>
      <c r="AS14" s="230" t="s">
        <v>19</v>
      </c>
      <c r="AT14" s="230" t="s">
        <v>20</v>
      </c>
      <c r="AU14" s="322" t="s">
        <v>21</v>
      </c>
      <c r="AV14" s="322" t="s">
        <v>22</v>
      </c>
      <c r="AW14" s="228" t="s">
        <v>23</v>
      </c>
      <c r="AX14" s="215" t="s">
        <v>70</v>
      </c>
      <c r="AY14" s="216"/>
      <c r="AZ14" s="216"/>
      <c r="BA14" s="216"/>
      <c r="BB14" s="215" t="s">
        <v>71</v>
      </c>
      <c r="BC14" s="216"/>
      <c r="BD14" s="216"/>
      <c r="BE14" s="316"/>
    </row>
    <row r="15" spans="1:63" s="51" customFormat="1" ht="52.2" customHeight="1">
      <c r="A15" s="50"/>
      <c r="B15" s="26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275"/>
      <c r="U15" s="276"/>
      <c r="V15" s="277"/>
      <c r="W15" s="346"/>
      <c r="X15" s="347"/>
      <c r="Y15" s="347"/>
      <c r="Z15" s="347"/>
      <c r="AA15" s="347"/>
      <c r="AB15" s="347"/>
      <c r="AC15" s="347"/>
      <c r="AD15" s="348"/>
      <c r="AE15" s="307"/>
      <c r="AF15" s="227"/>
      <c r="AG15" s="306"/>
      <c r="AH15" s="335" t="s">
        <v>51</v>
      </c>
      <c r="AI15" s="336"/>
      <c r="AJ15" s="335" t="s">
        <v>54</v>
      </c>
      <c r="AK15" s="339"/>
      <c r="AL15" s="336" t="s">
        <v>72</v>
      </c>
      <c r="AM15" s="339"/>
      <c r="AN15" s="332" t="s">
        <v>46</v>
      </c>
      <c r="AO15" s="342"/>
      <c r="AP15" s="321"/>
      <c r="AQ15" s="323"/>
      <c r="AR15" s="323"/>
      <c r="AS15" s="231"/>
      <c r="AT15" s="231"/>
      <c r="AU15" s="323"/>
      <c r="AV15" s="323"/>
      <c r="AW15" s="229"/>
      <c r="AX15" s="220" t="s">
        <v>43</v>
      </c>
      <c r="AY15" s="221"/>
      <c r="AZ15" s="221"/>
      <c r="BA15" s="221"/>
      <c r="BB15" s="220" t="s">
        <v>43</v>
      </c>
      <c r="BC15" s="221"/>
      <c r="BD15" s="221"/>
      <c r="BE15" s="222"/>
      <c r="BK15" s="304"/>
    </row>
    <row r="16" spans="1:63" s="51" customFormat="1" ht="30" customHeight="1">
      <c r="A16" s="50"/>
      <c r="B16" s="26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275"/>
      <c r="U16" s="276"/>
      <c r="V16" s="277"/>
      <c r="W16" s="346"/>
      <c r="X16" s="347"/>
      <c r="Y16" s="347"/>
      <c r="Z16" s="347"/>
      <c r="AA16" s="347"/>
      <c r="AB16" s="347"/>
      <c r="AC16" s="347"/>
      <c r="AD16" s="348"/>
      <c r="AE16" s="307"/>
      <c r="AF16" s="227"/>
      <c r="AG16" s="306"/>
      <c r="AH16" s="337"/>
      <c r="AI16" s="338"/>
      <c r="AJ16" s="337"/>
      <c r="AK16" s="340"/>
      <c r="AL16" s="338"/>
      <c r="AM16" s="340"/>
      <c r="AN16" s="333"/>
      <c r="AO16" s="342"/>
      <c r="AP16" s="321"/>
      <c r="AQ16" s="323"/>
      <c r="AR16" s="323"/>
      <c r="AS16" s="231"/>
      <c r="AT16" s="231"/>
      <c r="AU16" s="323"/>
      <c r="AV16" s="323"/>
      <c r="AW16" s="229"/>
      <c r="AX16" s="223" t="s">
        <v>14</v>
      </c>
      <c r="AY16" s="302" t="s">
        <v>25</v>
      </c>
      <c r="AZ16" s="303"/>
      <c r="BA16" s="303"/>
      <c r="BB16" s="223" t="s">
        <v>14</v>
      </c>
      <c r="BC16" s="324" t="s">
        <v>25</v>
      </c>
      <c r="BD16" s="324"/>
      <c r="BE16" s="325"/>
      <c r="BK16" s="304"/>
    </row>
    <row r="17" spans="1:109" s="51" customFormat="1" ht="155.25" customHeight="1" thickBot="1">
      <c r="A17" s="50"/>
      <c r="B17" s="26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75"/>
      <c r="U17" s="276"/>
      <c r="V17" s="277"/>
      <c r="W17" s="346"/>
      <c r="X17" s="347"/>
      <c r="Y17" s="347"/>
      <c r="Z17" s="347"/>
      <c r="AA17" s="347"/>
      <c r="AB17" s="347"/>
      <c r="AC17" s="347"/>
      <c r="AD17" s="348"/>
      <c r="AE17" s="307"/>
      <c r="AF17" s="227"/>
      <c r="AG17" s="307"/>
      <c r="AH17" s="28" t="s">
        <v>52</v>
      </c>
      <c r="AI17" s="23" t="s">
        <v>53</v>
      </c>
      <c r="AJ17" s="28" t="s">
        <v>52</v>
      </c>
      <c r="AK17" s="23" t="s">
        <v>53</v>
      </c>
      <c r="AL17" s="28" t="s">
        <v>52</v>
      </c>
      <c r="AM17" s="23" t="s">
        <v>53</v>
      </c>
      <c r="AN17" s="334"/>
      <c r="AO17" s="342"/>
      <c r="AP17" s="321"/>
      <c r="AQ17" s="323"/>
      <c r="AR17" s="323"/>
      <c r="AS17" s="231"/>
      <c r="AT17" s="231"/>
      <c r="AU17" s="323"/>
      <c r="AV17" s="323"/>
      <c r="AW17" s="229"/>
      <c r="AX17" s="224"/>
      <c r="AY17" s="24" t="s">
        <v>24</v>
      </c>
      <c r="AZ17" s="24" t="s">
        <v>26</v>
      </c>
      <c r="BA17" s="25" t="s">
        <v>50</v>
      </c>
      <c r="BB17" s="224"/>
      <c r="BC17" s="26" t="s">
        <v>24</v>
      </c>
      <c r="BD17" s="26" t="s">
        <v>26</v>
      </c>
      <c r="BE17" s="27" t="s">
        <v>27</v>
      </c>
      <c r="BK17" s="304"/>
    </row>
    <row r="18" spans="1:109" s="59" customFormat="1" ht="42.75" customHeight="1" thickTop="1" thickBot="1">
      <c r="A18" s="53"/>
      <c r="B18" s="54">
        <v>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326">
        <v>2</v>
      </c>
      <c r="U18" s="327"/>
      <c r="V18" s="328"/>
      <c r="W18" s="329">
        <v>3</v>
      </c>
      <c r="X18" s="330"/>
      <c r="Y18" s="330"/>
      <c r="Z18" s="330"/>
      <c r="AA18" s="330"/>
      <c r="AB18" s="330"/>
      <c r="AC18" s="330"/>
      <c r="AD18" s="330"/>
      <c r="AE18" s="191">
        <v>4</v>
      </c>
      <c r="AF18" s="56">
        <v>5</v>
      </c>
      <c r="AG18" s="57">
        <v>6</v>
      </c>
      <c r="AH18" s="191">
        <v>7</v>
      </c>
      <c r="AI18" s="56">
        <v>8</v>
      </c>
      <c r="AJ18" s="57">
        <v>9</v>
      </c>
      <c r="AK18" s="191">
        <v>10</v>
      </c>
      <c r="AL18" s="56">
        <v>11</v>
      </c>
      <c r="AM18" s="57">
        <v>12</v>
      </c>
      <c r="AN18" s="191">
        <v>13</v>
      </c>
      <c r="AO18" s="56">
        <v>14</v>
      </c>
      <c r="AP18" s="57">
        <v>15</v>
      </c>
      <c r="AQ18" s="191">
        <v>16</v>
      </c>
      <c r="AR18" s="56">
        <v>17</v>
      </c>
      <c r="AS18" s="57">
        <v>18</v>
      </c>
      <c r="AT18" s="191">
        <v>19</v>
      </c>
      <c r="AU18" s="56">
        <v>20</v>
      </c>
      <c r="AV18" s="57">
        <v>21</v>
      </c>
      <c r="AW18" s="191">
        <v>22</v>
      </c>
      <c r="AX18" s="56">
        <v>23</v>
      </c>
      <c r="AY18" s="57">
        <v>24</v>
      </c>
      <c r="AZ18" s="191">
        <v>25</v>
      </c>
      <c r="BA18" s="56">
        <v>26</v>
      </c>
      <c r="BB18" s="57">
        <v>27</v>
      </c>
      <c r="BC18" s="191">
        <v>28</v>
      </c>
      <c r="BD18" s="56">
        <v>29</v>
      </c>
      <c r="BE18" s="58">
        <v>30</v>
      </c>
    </row>
    <row r="19" spans="1:109" s="61" customFormat="1" ht="59.4" customHeight="1" thickBot="1">
      <c r="A19" s="53"/>
      <c r="B19" s="200" t="s">
        <v>56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1"/>
      <c r="BF19" s="59"/>
      <c r="BG19" s="59"/>
      <c r="BH19" s="59"/>
      <c r="BI19" s="304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60"/>
    </row>
    <row r="20" spans="1:109" s="59" customFormat="1" ht="73.95" customHeight="1" thickBot="1">
      <c r="A20" s="53"/>
      <c r="B20" s="200" t="s">
        <v>57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1"/>
      <c r="BI20" s="304"/>
    </row>
    <row r="21" spans="1:109" s="6" customFormat="1" ht="101.4" customHeight="1">
      <c r="A21" s="135"/>
      <c r="B21" s="72">
        <v>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269" t="s">
        <v>101</v>
      </c>
      <c r="U21" s="270"/>
      <c r="V21" s="271"/>
      <c r="W21" s="238" t="s">
        <v>73</v>
      </c>
      <c r="X21" s="239"/>
      <c r="Y21" s="239"/>
      <c r="Z21" s="239"/>
      <c r="AA21" s="239"/>
      <c r="AB21" s="239"/>
      <c r="AC21" s="239"/>
      <c r="AD21" s="240"/>
      <c r="AE21" s="115">
        <v>2</v>
      </c>
      <c r="AF21" s="117">
        <f>AE21*30</f>
        <v>60</v>
      </c>
      <c r="AG21" s="115">
        <f t="shared" ref="AG21" si="0">AH21+AJ21+AL21</f>
        <v>36</v>
      </c>
      <c r="AH21" s="116">
        <v>18</v>
      </c>
      <c r="AI21" s="116"/>
      <c r="AJ21" s="116">
        <v>18</v>
      </c>
      <c r="AK21" s="116"/>
      <c r="AL21" s="116"/>
      <c r="AM21" s="116"/>
      <c r="AN21" s="117"/>
      <c r="AO21" s="79">
        <f t="shared" ref="AO21" si="1">AF21-AG21</f>
        <v>24</v>
      </c>
      <c r="AP21" s="122"/>
      <c r="AQ21" s="123">
        <v>1</v>
      </c>
      <c r="AR21" s="123">
        <v>1</v>
      </c>
      <c r="AS21" s="124"/>
      <c r="AT21" s="122"/>
      <c r="AU21" s="123"/>
      <c r="AV21" s="123"/>
      <c r="AW21" s="124"/>
      <c r="AX21" s="122">
        <f>SUM(AY21:BA21)</f>
        <v>2</v>
      </c>
      <c r="AY21" s="123">
        <v>1</v>
      </c>
      <c r="AZ21" s="123">
        <v>1</v>
      </c>
      <c r="BA21" s="124"/>
      <c r="BB21" s="125"/>
      <c r="BC21" s="126"/>
      <c r="BD21" s="126"/>
      <c r="BE21" s="127"/>
      <c r="BI21" s="304"/>
    </row>
    <row r="22" spans="1:109" s="6" customFormat="1" ht="106.2" customHeight="1">
      <c r="A22" s="135"/>
      <c r="B22" s="74">
        <v>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250" t="s">
        <v>100</v>
      </c>
      <c r="U22" s="251"/>
      <c r="V22" s="252"/>
      <c r="W22" s="253" t="s">
        <v>74</v>
      </c>
      <c r="X22" s="254"/>
      <c r="Y22" s="254"/>
      <c r="Z22" s="254"/>
      <c r="AA22" s="254"/>
      <c r="AB22" s="254"/>
      <c r="AC22" s="254"/>
      <c r="AD22" s="255"/>
      <c r="AE22" s="118">
        <v>2</v>
      </c>
      <c r="AF22" s="120">
        <f>AE22*30</f>
        <v>60</v>
      </c>
      <c r="AG22" s="118"/>
      <c r="AH22" s="119"/>
      <c r="AI22" s="119"/>
      <c r="AJ22" s="119"/>
      <c r="AK22" s="119"/>
      <c r="AL22" s="119"/>
      <c r="AM22" s="119"/>
      <c r="AN22" s="120"/>
      <c r="AO22" s="145"/>
      <c r="AP22" s="128"/>
      <c r="AQ22" s="129">
        <v>2</v>
      </c>
      <c r="AR22" s="129"/>
      <c r="AS22" s="130"/>
      <c r="AT22" s="128"/>
      <c r="AU22" s="129"/>
      <c r="AV22" s="129"/>
      <c r="AW22" s="130"/>
      <c r="AX22" s="128"/>
      <c r="AY22" s="129"/>
      <c r="AZ22" s="129"/>
      <c r="BA22" s="130"/>
      <c r="BB22" s="128"/>
      <c r="BC22" s="129"/>
      <c r="BD22" s="129"/>
      <c r="BE22" s="130"/>
      <c r="BI22" s="192"/>
    </row>
    <row r="23" spans="1:109" s="6" customFormat="1" ht="83.4" customHeight="1">
      <c r="A23" s="135"/>
      <c r="B23" s="74">
        <v>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250" t="s">
        <v>102</v>
      </c>
      <c r="U23" s="251"/>
      <c r="V23" s="252"/>
      <c r="W23" s="253" t="s">
        <v>75</v>
      </c>
      <c r="X23" s="254"/>
      <c r="Y23" s="254"/>
      <c r="Z23" s="254"/>
      <c r="AA23" s="254"/>
      <c r="AB23" s="254"/>
      <c r="AC23" s="254"/>
      <c r="AD23" s="255"/>
      <c r="AE23" s="118">
        <v>3</v>
      </c>
      <c r="AF23" s="120">
        <f>AE23*30</f>
        <v>90</v>
      </c>
      <c r="AG23" s="118"/>
      <c r="AH23" s="119"/>
      <c r="AI23" s="119"/>
      <c r="AJ23" s="119"/>
      <c r="AK23" s="119"/>
      <c r="AL23" s="119"/>
      <c r="AM23" s="119"/>
      <c r="AN23" s="120"/>
      <c r="AO23" s="145"/>
      <c r="AP23" s="128"/>
      <c r="AQ23" s="129"/>
      <c r="AR23" s="129"/>
      <c r="AS23" s="130"/>
      <c r="AT23" s="128"/>
      <c r="AU23" s="129"/>
      <c r="AV23" s="129"/>
      <c r="AW23" s="130"/>
      <c r="AX23" s="128"/>
      <c r="AY23" s="129"/>
      <c r="AZ23" s="129"/>
      <c r="BA23" s="130"/>
      <c r="BB23" s="131"/>
      <c r="BC23" s="132"/>
      <c r="BD23" s="132"/>
      <c r="BE23" s="133"/>
      <c r="BI23" s="192"/>
    </row>
    <row r="24" spans="1:109" s="6" customFormat="1" ht="96" customHeight="1" thickBot="1">
      <c r="A24" s="135"/>
      <c r="B24" s="76">
        <v>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356" t="s">
        <v>103</v>
      </c>
      <c r="U24" s="357"/>
      <c r="V24" s="358"/>
      <c r="W24" s="359" t="s">
        <v>87</v>
      </c>
      <c r="X24" s="360"/>
      <c r="Y24" s="360"/>
      <c r="Z24" s="360"/>
      <c r="AA24" s="360"/>
      <c r="AB24" s="360"/>
      <c r="AC24" s="360"/>
      <c r="AD24" s="361"/>
      <c r="AE24" s="62">
        <v>3</v>
      </c>
      <c r="AF24" s="64">
        <f>AE24*30</f>
        <v>90</v>
      </c>
      <c r="AG24" s="62">
        <f>AH24+AJ24+AL24</f>
        <v>72</v>
      </c>
      <c r="AH24" s="63"/>
      <c r="AI24" s="63"/>
      <c r="AJ24" s="63">
        <v>72</v>
      </c>
      <c r="AK24" s="63"/>
      <c r="AL24" s="63"/>
      <c r="AM24" s="63"/>
      <c r="AN24" s="64"/>
      <c r="AO24" s="71">
        <f>AF24-AG24</f>
        <v>18</v>
      </c>
      <c r="AP24" s="65"/>
      <c r="AQ24" s="66">
        <v>2</v>
      </c>
      <c r="AR24" s="66">
        <v>1</v>
      </c>
      <c r="AS24" s="67"/>
      <c r="AT24" s="65"/>
      <c r="AU24" s="66"/>
      <c r="AV24" s="66"/>
      <c r="AW24" s="67"/>
      <c r="AX24" s="65">
        <f>SUM(AY24:BA24)</f>
        <v>2</v>
      </c>
      <c r="AY24" s="66"/>
      <c r="AZ24" s="66">
        <v>2</v>
      </c>
      <c r="BA24" s="67"/>
      <c r="BB24" s="68">
        <f>SUM(BC24:BE24)</f>
        <v>2</v>
      </c>
      <c r="BC24" s="69"/>
      <c r="BD24" s="69">
        <v>2</v>
      </c>
      <c r="BE24" s="70"/>
      <c r="BF24" s="6" t="s">
        <v>86</v>
      </c>
      <c r="BI24" s="192"/>
    </row>
    <row r="25" spans="1:109" s="78" customFormat="1" ht="69" customHeight="1" thickBot="1">
      <c r="A25" s="136"/>
      <c r="B25" s="244" t="s">
        <v>76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6"/>
      <c r="AE25" s="172">
        <f>AE21+AE24</f>
        <v>5</v>
      </c>
      <c r="AF25" s="173">
        <f>AF21+AF24</f>
        <v>150</v>
      </c>
      <c r="AG25" s="172">
        <f>AG21+AG24</f>
        <v>108</v>
      </c>
      <c r="AH25" s="174">
        <f>AH21+AH24</f>
        <v>18</v>
      </c>
      <c r="AI25" s="174"/>
      <c r="AJ25" s="174">
        <f>AJ21+AJ24</f>
        <v>90</v>
      </c>
      <c r="AK25" s="174"/>
      <c r="AL25" s="174"/>
      <c r="AM25" s="174"/>
      <c r="AN25" s="173"/>
      <c r="AO25" s="172">
        <f>SUM(AO21:AO24)</f>
        <v>42</v>
      </c>
      <c r="AP25" s="140"/>
      <c r="AQ25" s="141">
        <v>3</v>
      </c>
      <c r="AR25" s="141">
        <v>2</v>
      </c>
      <c r="AS25" s="142"/>
      <c r="AT25" s="140"/>
      <c r="AU25" s="141"/>
      <c r="AV25" s="141"/>
      <c r="AW25" s="142"/>
      <c r="AX25" s="140">
        <f>SUM(AX21:AX24)</f>
        <v>4</v>
      </c>
      <c r="AY25" s="141">
        <f>SUM(AY21:AY24)</f>
        <v>1</v>
      </c>
      <c r="AZ25" s="141">
        <f>SUM(AZ21:AZ24)</f>
        <v>3</v>
      </c>
      <c r="BA25" s="142"/>
      <c r="BB25" s="140">
        <f>SUM(BB21:BB24)</f>
        <v>2</v>
      </c>
      <c r="BC25" s="141"/>
      <c r="BD25" s="141">
        <f>SUM(BD21:BD24)</f>
        <v>2</v>
      </c>
      <c r="BE25" s="142"/>
      <c r="BQ25" s="78" t="s">
        <v>86</v>
      </c>
    </row>
    <row r="26" spans="1:109" s="6" customFormat="1" ht="69" customHeight="1" thickBot="1">
      <c r="A26" s="135"/>
      <c r="B26" s="311" t="s">
        <v>58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2"/>
    </row>
    <row r="27" spans="1:109" s="6" customFormat="1" ht="103.95" customHeight="1">
      <c r="A27" s="135"/>
      <c r="B27" s="72">
        <v>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269" t="s">
        <v>105</v>
      </c>
      <c r="U27" s="270"/>
      <c r="V27" s="271"/>
      <c r="W27" s="238" t="s">
        <v>104</v>
      </c>
      <c r="X27" s="239"/>
      <c r="Y27" s="239"/>
      <c r="Z27" s="239"/>
      <c r="AA27" s="239"/>
      <c r="AB27" s="239"/>
      <c r="AC27" s="239"/>
      <c r="AD27" s="240"/>
      <c r="AE27" s="115">
        <v>4.5</v>
      </c>
      <c r="AF27" s="117">
        <f t="shared" ref="AF27:AF30" si="2">AE27*30</f>
        <v>135</v>
      </c>
      <c r="AG27" s="115"/>
      <c r="AH27" s="116"/>
      <c r="AI27" s="116"/>
      <c r="AJ27" s="116"/>
      <c r="AK27" s="116"/>
      <c r="AL27" s="116"/>
      <c r="AM27" s="116"/>
      <c r="AN27" s="117"/>
      <c r="AO27" s="79"/>
      <c r="AP27" s="122">
        <v>1</v>
      </c>
      <c r="AQ27" s="123"/>
      <c r="AR27" s="123"/>
      <c r="AS27" s="124"/>
      <c r="AT27" s="122"/>
      <c r="AU27" s="123"/>
      <c r="AV27" s="123"/>
      <c r="AW27" s="124"/>
      <c r="AX27" s="122"/>
      <c r="AY27" s="123"/>
      <c r="AZ27" s="123"/>
      <c r="BA27" s="124"/>
      <c r="BB27" s="125"/>
      <c r="BC27" s="126"/>
      <c r="BD27" s="126"/>
      <c r="BE27" s="127"/>
    </row>
    <row r="28" spans="1:109" s="6" customFormat="1" ht="111" customHeight="1">
      <c r="A28" s="135" t="s">
        <v>86</v>
      </c>
      <c r="B28" s="74">
        <v>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250" t="s">
        <v>77</v>
      </c>
      <c r="U28" s="251"/>
      <c r="V28" s="252"/>
      <c r="W28" s="253" t="s">
        <v>104</v>
      </c>
      <c r="X28" s="254"/>
      <c r="Y28" s="254"/>
      <c r="Z28" s="254"/>
      <c r="AA28" s="254"/>
      <c r="AB28" s="254"/>
      <c r="AC28" s="254"/>
      <c r="AD28" s="255"/>
      <c r="AE28" s="118">
        <v>5.5</v>
      </c>
      <c r="AF28" s="120">
        <f t="shared" si="2"/>
        <v>165</v>
      </c>
      <c r="AG28" s="118">
        <f t="shared" ref="AG28:AG30" si="3">AH28+AJ28+AL28</f>
        <v>90</v>
      </c>
      <c r="AH28" s="119">
        <v>36</v>
      </c>
      <c r="AI28" s="119"/>
      <c r="AJ28" s="119">
        <v>54</v>
      </c>
      <c r="AK28" s="119"/>
      <c r="AL28" s="119"/>
      <c r="AM28" s="119"/>
      <c r="AN28" s="120"/>
      <c r="AO28" s="121">
        <f t="shared" ref="AO28:AO30" si="4">AF28-AG28</f>
        <v>75</v>
      </c>
      <c r="AP28" s="128">
        <v>2</v>
      </c>
      <c r="AQ28" s="129"/>
      <c r="AR28" s="129">
        <v>2</v>
      </c>
      <c r="AS28" s="130"/>
      <c r="AT28" s="128"/>
      <c r="AU28" s="129">
        <v>2</v>
      </c>
      <c r="AV28" s="129"/>
      <c r="AW28" s="130"/>
      <c r="AX28" s="128"/>
      <c r="AY28" s="129"/>
      <c r="AZ28" s="129"/>
      <c r="BA28" s="130"/>
      <c r="BB28" s="128">
        <f>SUM(BC28:BE28)</f>
        <v>5</v>
      </c>
      <c r="BC28" s="129">
        <v>2</v>
      </c>
      <c r="BD28" s="129">
        <v>3</v>
      </c>
      <c r="BE28" s="130"/>
    </row>
    <row r="29" spans="1:109" s="6" customFormat="1" ht="106.2" customHeight="1">
      <c r="A29" s="135" t="s">
        <v>86</v>
      </c>
      <c r="B29" s="74">
        <v>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250" t="s">
        <v>107</v>
      </c>
      <c r="U29" s="251"/>
      <c r="V29" s="252"/>
      <c r="W29" s="256" t="s">
        <v>121</v>
      </c>
      <c r="X29" s="257"/>
      <c r="Y29" s="257"/>
      <c r="Z29" s="257"/>
      <c r="AA29" s="257"/>
      <c r="AB29" s="257"/>
      <c r="AC29" s="257"/>
      <c r="AD29" s="258"/>
      <c r="AE29" s="118">
        <v>3</v>
      </c>
      <c r="AF29" s="120">
        <f t="shared" si="2"/>
        <v>90</v>
      </c>
      <c r="AG29" s="118"/>
      <c r="AH29" s="119"/>
      <c r="AI29" s="119"/>
      <c r="AJ29" s="119"/>
      <c r="AK29" s="119"/>
      <c r="AL29" s="119"/>
      <c r="AM29" s="119"/>
      <c r="AN29" s="120"/>
      <c r="AO29" s="121"/>
      <c r="AP29" s="128"/>
      <c r="AQ29" s="129">
        <v>1</v>
      </c>
      <c r="AR29" s="129"/>
      <c r="AS29" s="130"/>
      <c r="AT29" s="128"/>
      <c r="AU29" s="129"/>
      <c r="AV29" s="129"/>
      <c r="AW29" s="130"/>
      <c r="AX29" s="128"/>
      <c r="AY29" s="129"/>
      <c r="AZ29" s="129"/>
      <c r="BA29" s="130"/>
      <c r="BB29" s="128"/>
      <c r="BC29" s="129"/>
      <c r="BD29" s="129"/>
      <c r="BE29" s="130"/>
    </row>
    <row r="30" spans="1:109" s="6" customFormat="1" ht="106.2" customHeight="1">
      <c r="A30" s="135"/>
      <c r="B30" s="74">
        <v>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250" t="s">
        <v>106</v>
      </c>
      <c r="U30" s="251"/>
      <c r="V30" s="252"/>
      <c r="W30" s="256" t="s">
        <v>121</v>
      </c>
      <c r="X30" s="257"/>
      <c r="Y30" s="257"/>
      <c r="Z30" s="257"/>
      <c r="AA30" s="257"/>
      <c r="AB30" s="257"/>
      <c r="AC30" s="257"/>
      <c r="AD30" s="258"/>
      <c r="AE30" s="118">
        <v>5</v>
      </c>
      <c r="AF30" s="120">
        <f t="shared" si="2"/>
        <v>150</v>
      </c>
      <c r="AG30" s="118">
        <f t="shared" si="3"/>
        <v>72</v>
      </c>
      <c r="AH30" s="119">
        <v>36</v>
      </c>
      <c r="AI30" s="119"/>
      <c r="AJ30" s="119">
        <v>18</v>
      </c>
      <c r="AK30" s="119"/>
      <c r="AL30" s="119">
        <v>18</v>
      </c>
      <c r="AM30" s="119"/>
      <c r="AN30" s="120"/>
      <c r="AO30" s="121">
        <f t="shared" si="4"/>
        <v>78</v>
      </c>
      <c r="AP30" s="128">
        <v>2</v>
      </c>
      <c r="AQ30" s="129"/>
      <c r="AR30" s="129">
        <v>2</v>
      </c>
      <c r="AS30" s="130"/>
      <c r="AT30" s="128"/>
      <c r="AU30" s="129">
        <v>2</v>
      </c>
      <c r="AV30" s="129"/>
      <c r="AW30" s="130"/>
      <c r="AX30" s="128"/>
      <c r="AY30" s="129"/>
      <c r="AZ30" s="129"/>
      <c r="BA30" s="130"/>
      <c r="BB30" s="128">
        <f>SUM(BC30:BE30)</f>
        <v>4</v>
      </c>
      <c r="BC30" s="129">
        <v>2</v>
      </c>
      <c r="BD30" s="129">
        <v>1</v>
      </c>
      <c r="BE30" s="130">
        <v>1</v>
      </c>
    </row>
    <row r="31" spans="1:109" s="6" customFormat="1" ht="115.95" customHeight="1">
      <c r="A31" s="135"/>
      <c r="B31" s="74">
        <v>9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250" t="s">
        <v>108</v>
      </c>
      <c r="U31" s="251"/>
      <c r="V31" s="252"/>
      <c r="W31" s="253" t="s">
        <v>78</v>
      </c>
      <c r="X31" s="254"/>
      <c r="Y31" s="254"/>
      <c r="Z31" s="254"/>
      <c r="AA31" s="254"/>
      <c r="AB31" s="254"/>
      <c r="AC31" s="254"/>
      <c r="AD31" s="255"/>
      <c r="AE31" s="118">
        <v>6</v>
      </c>
      <c r="AF31" s="120">
        <f>AE31*30</f>
        <v>180</v>
      </c>
      <c r="AG31" s="118"/>
      <c r="AH31" s="119"/>
      <c r="AI31" s="119"/>
      <c r="AJ31" s="119"/>
      <c r="AK31" s="119"/>
      <c r="AL31" s="119"/>
      <c r="AM31" s="119"/>
      <c r="AN31" s="120"/>
      <c r="AO31" s="121"/>
      <c r="AP31" s="128"/>
      <c r="AQ31" s="129"/>
      <c r="AR31" s="129"/>
      <c r="AS31" s="130"/>
      <c r="AT31" s="128"/>
      <c r="AU31" s="129"/>
      <c r="AV31" s="129"/>
      <c r="AW31" s="130"/>
      <c r="AX31" s="128"/>
      <c r="AY31" s="129"/>
      <c r="AZ31" s="129"/>
      <c r="BA31" s="130"/>
      <c r="BB31" s="128"/>
      <c r="BC31" s="129"/>
      <c r="BD31" s="129"/>
      <c r="BE31" s="130"/>
    </row>
    <row r="32" spans="1:109" s="6" customFormat="1" ht="101.4" customHeight="1">
      <c r="A32" s="135"/>
      <c r="B32" s="74">
        <v>10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250" t="s">
        <v>109</v>
      </c>
      <c r="U32" s="251"/>
      <c r="V32" s="252"/>
      <c r="W32" s="253" t="s">
        <v>66</v>
      </c>
      <c r="X32" s="254"/>
      <c r="Y32" s="254"/>
      <c r="Z32" s="254"/>
      <c r="AA32" s="254"/>
      <c r="AB32" s="254"/>
      <c r="AC32" s="254"/>
      <c r="AD32" s="255"/>
      <c r="AE32" s="118">
        <v>3</v>
      </c>
      <c r="AF32" s="120">
        <f>AE32*30</f>
        <v>90</v>
      </c>
      <c r="AG32" s="118"/>
      <c r="AH32" s="119"/>
      <c r="AI32" s="119"/>
      <c r="AJ32" s="119"/>
      <c r="AK32" s="119"/>
      <c r="AL32" s="119"/>
      <c r="AM32" s="119"/>
      <c r="AN32" s="120"/>
      <c r="AO32" s="121"/>
      <c r="AP32" s="128"/>
      <c r="AQ32" s="129"/>
      <c r="AR32" s="129"/>
      <c r="AS32" s="130"/>
      <c r="AT32" s="128"/>
      <c r="AU32" s="129"/>
      <c r="AV32" s="129"/>
      <c r="AW32" s="130"/>
      <c r="AX32" s="128"/>
      <c r="AY32" s="129"/>
      <c r="AZ32" s="129"/>
      <c r="BA32" s="130"/>
      <c r="BB32" s="128"/>
      <c r="BC32" s="129"/>
      <c r="BD32" s="129"/>
      <c r="BE32" s="130"/>
    </row>
    <row r="33" spans="1:81" s="6" customFormat="1" ht="143.25" customHeight="1">
      <c r="A33" s="135"/>
      <c r="B33" s="74">
        <v>11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250" t="s">
        <v>110</v>
      </c>
      <c r="U33" s="251"/>
      <c r="V33" s="252"/>
      <c r="W33" s="253" t="s">
        <v>66</v>
      </c>
      <c r="X33" s="254"/>
      <c r="Y33" s="254"/>
      <c r="Z33" s="254"/>
      <c r="AA33" s="254"/>
      <c r="AB33" s="254"/>
      <c r="AC33" s="254"/>
      <c r="AD33" s="255"/>
      <c r="AE33" s="118">
        <v>3</v>
      </c>
      <c r="AF33" s="120">
        <f>AE33*30</f>
        <v>90</v>
      </c>
      <c r="AG33" s="118"/>
      <c r="AH33" s="119"/>
      <c r="AI33" s="119"/>
      <c r="AJ33" s="119"/>
      <c r="AK33" s="119"/>
      <c r="AL33" s="119"/>
      <c r="AM33" s="119"/>
      <c r="AN33" s="120"/>
      <c r="AO33" s="121"/>
      <c r="AP33" s="128"/>
      <c r="AQ33" s="129"/>
      <c r="AR33" s="129"/>
      <c r="AS33" s="130"/>
      <c r="AT33" s="128"/>
      <c r="AU33" s="129"/>
      <c r="AV33" s="129"/>
      <c r="AW33" s="130"/>
      <c r="AX33" s="128"/>
      <c r="AY33" s="129"/>
      <c r="AZ33" s="129"/>
      <c r="BA33" s="130"/>
      <c r="BB33" s="128"/>
      <c r="BC33" s="129"/>
      <c r="BD33" s="129"/>
      <c r="BE33" s="130"/>
    </row>
    <row r="34" spans="1:81" s="6" customFormat="1" ht="111" customHeight="1">
      <c r="A34" s="135"/>
      <c r="B34" s="74">
        <v>12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250" t="s">
        <v>90</v>
      </c>
      <c r="U34" s="251"/>
      <c r="V34" s="252"/>
      <c r="W34" s="253" t="s">
        <v>66</v>
      </c>
      <c r="X34" s="254"/>
      <c r="Y34" s="254"/>
      <c r="Z34" s="254"/>
      <c r="AA34" s="254"/>
      <c r="AB34" s="254"/>
      <c r="AC34" s="254"/>
      <c r="AD34" s="255"/>
      <c r="AE34" s="118">
        <v>4</v>
      </c>
      <c r="AF34" s="120">
        <f t="shared" ref="AF34:AF36" si="5">AE34*30</f>
        <v>120</v>
      </c>
      <c r="AG34" s="118">
        <f t="shared" ref="AG34" si="6">AH34+AJ34+AL34</f>
        <v>54</v>
      </c>
      <c r="AH34" s="119">
        <v>36</v>
      </c>
      <c r="AI34" s="119"/>
      <c r="AJ34" s="119">
        <v>18</v>
      </c>
      <c r="AK34" s="119"/>
      <c r="AL34" s="119"/>
      <c r="AM34" s="119"/>
      <c r="AN34" s="120"/>
      <c r="AO34" s="139">
        <f t="shared" ref="AO34:AO35" si="7">AF34-AG34</f>
        <v>66</v>
      </c>
      <c r="AP34" s="128"/>
      <c r="AQ34" s="129">
        <v>2</v>
      </c>
      <c r="AR34" s="129">
        <v>2</v>
      </c>
      <c r="AS34" s="130"/>
      <c r="AT34" s="128"/>
      <c r="AU34" s="129"/>
      <c r="AV34" s="129"/>
      <c r="AW34" s="130"/>
      <c r="AX34" s="128"/>
      <c r="AY34" s="129"/>
      <c r="AZ34" s="129"/>
      <c r="BA34" s="130"/>
      <c r="BB34" s="128">
        <f>SUM(BC34:BE34)</f>
        <v>3</v>
      </c>
      <c r="BC34" s="129">
        <v>2</v>
      </c>
      <c r="BD34" s="129">
        <v>1</v>
      </c>
      <c r="BE34" s="130"/>
    </row>
    <row r="35" spans="1:81" s="6" customFormat="1" ht="106.2" customHeight="1">
      <c r="A35" s="135"/>
      <c r="B35" s="74">
        <v>13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250" t="s">
        <v>111</v>
      </c>
      <c r="U35" s="251"/>
      <c r="V35" s="252"/>
      <c r="W35" s="253" t="s">
        <v>66</v>
      </c>
      <c r="X35" s="254"/>
      <c r="Y35" s="254"/>
      <c r="Z35" s="254"/>
      <c r="AA35" s="254"/>
      <c r="AB35" s="254"/>
      <c r="AC35" s="254"/>
      <c r="AD35" s="255"/>
      <c r="AE35" s="118">
        <v>1</v>
      </c>
      <c r="AF35" s="120">
        <f t="shared" si="5"/>
        <v>30</v>
      </c>
      <c r="AG35" s="118"/>
      <c r="AH35" s="119"/>
      <c r="AI35" s="119"/>
      <c r="AJ35" s="119"/>
      <c r="AK35" s="119"/>
      <c r="AL35" s="119"/>
      <c r="AM35" s="119"/>
      <c r="AN35" s="120"/>
      <c r="AO35" s="139">
        <f t="shared" si="7"/>
        <v>30</v>
      </c>
      <c r="AP35" s="128"/>
      <c r="AQ35" s="129">
        <v>2</v>
      </c>
      <c r="AR35" s="129"/>
      <c r="AS35" s="130"/>
      <c r="AT35" s="128">
        <v>2</v>
      </c>
      <c r="AU35" s="129"/>
      <c r="AV35" s="129"/>
      <c r="AW35" s="130"/>
      <c r="AX35" s="128"/>
      <c r="AY35" s="129"/>
      <c r="AZ35" s="129"/>
      <c r="BA35" s="130"/>
      <c r="BB35" s="128"/>
      <c r="BC35" s="129"/>
      <c r="BD35" s="129"/>
      <c r="BE35" s="130"/>
      <c r="BG35" s="6" t="s">
        <v>86</v>
      </c>
    </row>
    <row r="36" spans="1:81" s="80" customFormat="1" ht="107.4" customHeight="1">
      <c r="A36" s="137"/>
      <c r="B36" s="74">
        <v>14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250" t="s">
        <v>112</v>
      </c>
      <c r="U36" s="251"/>
      <c r="V36" s="252"/>
      <c r="W36" s="253" t="s">
        <v>66</v>
      </c>
      <c r="X36" s="254"/>
      <c r="Y36" s="254"/>
      <c r="Z36" s="254"/>
      <c r="AA36" s="254"/>
      <c r="AB36" s="254"/>
      <c r="AC36" s="254"/>
      <c r="AD36" s="255"/>
      <c r="AE36" s="118">
        <v>4</v>
      </c>
      <c r="AF36" s="120">
        <f t="shared" si="5"/>
        <v>120</v>
      </c>
      <c r="AG36" s="118"/>
      <c r="AH36" s="119"/>
      <c r="AI36" s="119"/>
      <c r="AJ36" s="119"/>
      <c r="AK36" s="119"/>
      <c r="AL36" s="119"/>
      <c r="AM36" s="119"/>
      <c r="AN36" s="120"/>
      <c r="AO36" s="139"/>
      <c r="AP36" s="128">
        <v>2</v>
      </c>
      <c r="AQ36" s="129"/>
      <c r="AR36" s="129"/>
      <c r="AS36" s="130"/>
      <c r="AT36" s="128"/>
      <c r="AU36" s="129"/>
      <c r="AV36" s="129"/>
      <c r="AW36" s="130"/>
      <c r="AX36" s="182"/>
      <c r="AY36" s="183"/>
      <c r="AZ36" s="183"/>
      <c r="BA36" s="184"/>
      <c r="BB36" s="182"/>
      <c r="BC36" s="183"/>
      <c r="BD36" s="183"/>
      <c r="BE36" s="184"/>
      <c r="BI36" s="144"/>
    </row>
    <row r="37" spans="1:81" s="80" customFormat="1" ht="143.25" customHeight="1">
      <c r="A37" s="137"/>
      <c r="B37" s="74">
        <v>15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250" t="s">
        <v>113</v>
      </c>
      <c r="U37" s="251"/>
      <c r="V37" s="252"/>
      <c r="W37" s="253" t="s">
        <v>66</v>
      </c>
      <c r="X37" s="254"/>
      <c r="Y37" s="254"/>
      <c r="Z37" s="254"/>
      <c r="AA37" s="254"/>
      <c r="AB37" s="254"/>
      <c r="AC37" s="254"/>
      <c r="AD37" s="255"/>
      <c r="AE37" s="118">
        <v>4</v>
      </c>
      <c r="AF37" s="120">
        <f t="shared" ref="AF37" si="8">AE37*30</f>
        <v>120</v>
      </c>
      <c r="AG37" s="118"/>
      <c r="AH37" s="119"/>
      <c r="AI37" s="119"/>
      <c r="AJ37" s="119"/>
      <c r="AK37" s="119"/>
      <c r="AL37" s="119"/>
      <c r="AM37" s="119"/>
      <c r="AN37" s="120"/>
      <c r="AO37" s="139"/>
      <c r="AP37" s="128"/>
      <c r="AQ37" s="129"/>
      <c r="AR37" s="129"/>
      <c r="AS37" s="130"/>
      <c r="AT37" s="128"/>
      <c r="AU37" s="129"/>
      <c r="AV37" s="129"/>
      <c r="AW37" s="130"/>
      <c r="AX37" s="182"/>
      <c r="AY37" s="183"/>
      <c r="AZ37" s="183"/>
      <c r="BA37" s="184"/>
      <c r="BB37" s="182"/>
      <c r="BC37" s="183"/>
      <c r="BD37" s="183"/>
      <c r="BE37" s="184"/>
      <c r="BI37" s="144"/>
    </row>
    <row r="38" spans="1:81" s="6" customFormat="1" ht="115.95" customHeight="1">
      <c r="A38" s="135"/>
      <c r="B38" s="74">
        <v>16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250" t="s">
        <v>91</v>
      </c>
      <c r="U38" s="251"/>
      <c r="V38" s="252"/>
      <c r="W38" s="253" t="s">
        <v>66</v>
      </c>
      <c r="X38" s="254"/>
      <c r="Y38" s="254"/>
      <c r="Z38" s="254"/>
      <c r="AA38" s="254"/>
      <c r="AB38" s="254"/>
      <c r="AC38" s="254"/>
      <c r="AD38" s="255"/>
      <c r="AE38" s="118">
        <v>4</v>
      </c>
      <c r="AF38" s="120">
        <f>AE38*30</f>
        <v>120</v>
      </c>
      <c r="AG38" s="118">
        <f>AH38+AJ38+AL38</f>
        <v>54</v>
      </c>
      <c r="AH38" s="119">
        <v>36</v>
      </c>
      <c r="AI38" s="119"/>
      <c r="AJ38" s="119">
        <v>18</v>
      </c>
      <c r="AK38" s="119"/>
      <c r="AL38" s="119"/>
      <c r="AM38" s="119"/>
      <c r="AN38" s="120"/>
      <c r="AO38" s="139">
        <f>AF38-AG38</f>
        <v>66</v>
      </c>
      <c r="AP38" s="128"/>
      <c r="AQ38" s="129">
        <v>2</v>
      </c>
      <c r="AR38" s="129">
        <v>2</v>
      </c>
      <c r="AS38" s="130"/>
      <c r="AT38" s="128"/>
      <c r="AU38" s="129"/>
      <c r="AV38" s="129"/>
      <c r="AW38" s="130">
        <v>2</v>
      </c>
      <c r="AX38" s="128"/>
      <c r="AY38" s="129"/>
      <c r="AZ38" s="129"/>
      <c r="BA38" s="130"/>
      <c r="BB38" s="128">
        <f>SUM(BC38:BE38)</f>
        <v>3</v>
      </c>
      <c r="BC38" s="129">
        <v>2</v>
      </c>
      <c r="BD38" s="129">
        <v>1</v>
      </c>
      <c r="BE38" s="130"/>
    </row>
    <row r="39" spans="1:81" s="80" customFormat="1" ht="87" customHeight="1">
      <c r="A39" s="137"/>
      <c r="B39" s="74">
        <v>17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250" t="s">
        <v>114</v>
      </c>
      <c r="U39" s="251"/>
      <c r="V39" s="252"/>
      <c r="W39" s="253" t="s">
        <v>79</v>
      </c>
      <c r="X39" s="254"/>
      <c r="Y39" s="254"/>
      <c r="Z39" s="254"/>
      <c r="AA39" s="254"/>
      <c r="AB39" s="254"/>
      <c r="AC39" s="254"/>
      <c r="AD39" s="255"/>
      <c r="AE39" s="118">
        <v>4.5</v>
      </c>
      <c r="AF39" s="120">
        <f t="shared" ref="AF39:AF41" si="9">AE39*30</f>
        <v>135</v>
      </c>
      <c r="AG39" s="118"/>
      <c r="AH39" s="119"/>
      <c r="AI39" s="119"/>
      <c r="AJ39" s="119"/>
      <c r="AK39" s="119"/>
      <c r="AL39" s="119"/>
      <c r="AM39" s="119"/>
      <c r="AN39" s="120"/>
      <c r="AO39" s="121"/>
      <c r="AP39" s="128"/>
      <c r="AQ39" s="129">
        <v>1</v>
      </c>
      <c r="AR39" s="129"/>
      <c r="AS39" s="130"/>
      <c r="AT39" s="128"/>
      <c r="AU39" s="129"/>
      <c r="AV39" s="129"/>
      <c r="AW39" s="130"/>
      <c r="AX39" s="128"/>
      <c r="AY39" s="129"/>
      <c r="AZ39" s="129"/>
      <c r="BA39" s="130"/>
      <c r="BB39" s="131"/>
      <c r="BC39" s="132"/>
      <c r="BD39" s="132"/>
      <c r="BE39" s="133"/>
    </row>
    <row r="40" spans="1:81" s="81" customFormat="1" ht="96.6" customHeight="1">
      <c r="A40" s="135"/>
      <c r="B40" s="74">
        <v>18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250" t="s">
        <v>80</v>
      </c>
      <c r="U40" s="251"/>
      <c r="V40" s="252"/>
      <c r="W40" s="253" t="s">
        <v>66</v>
      </c>
      <c r="X40" s="254"/>
      <c r="Y40" s="254"/>
      <c r="Z40" s="254"/>
      <c r="AA40" s="254"/>
      <c r="AB40" s="254"/>
      <c r="AC40" s="254"/>
      <c r="AD40" s="255"/>
      <c r="AE40" s="118">
        <v>7</v>
      </c>
      <c r="AF40" s="120">
        <f t="shared" si="9"/>
        <v>210</v>
      </c>
      <c r="AG40" s="118">
        <f t="shared" ref="AG40:AG41" si="10">AH40+AJ40+AL40</f>
        <v>108</v>
      </c>
      <c r="AH40" s="119">
        <v>54</v>
      </c>
      <c r="AI40" s="119"/>
      <c r="AJ40" s="119">
        <v>18</v>
      </c>
      <c r="AK40" s="119"/>
      <c r="AL40" s="119">
        <v>36</v>
      </c>
      <c r="AM40" s="119"/>
      <c r="AN40" s="120"/>
      <c r="AO40" s="121">
        <f t="shared" ref="AO40:AO41" si="11">AF40-AG40</f>
        <v>102</v>
      </c>
      <c r="AP40" s="128">
        <v>1</v>
      </c>
      <c r="AQ40" s="129"/>
      <c r="AR40" s="129">
        <v>1</v>
      </c>
      <c r="AS40" s="130"/>
      <c r="AT40" s="128"/>
      <c r="AU40" s="129"/>
      <c r="AV40" s="129"/>
      <c r="AW40" s="130"/>
      <c r="AX40" s="128">
        <f>SUM(AY40:BA40)</f>
        <v>6</v>
      </c>
      <c r="AY40" s="129">
        <v>3</v>
      </c>
      <c r="AZ40" s="129">
        <v>1</v>
      </c>
      <c r="BA40" s="130">
        <v>2</v>
      </c>
      <c r="BB40" s="131"/>
      <c r="BC40" s="132"/>
      <c r="BD40" s="132"/>
      <c r="BE40" s="133"/>
      <c r="BF40" s="138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81" s="81" customFormat="1" ht="96.6" customHeight="1">
      <c r="A41" s="135"/>
      <c r="B41" s="74">
        <v>19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250" t="s">
        <v>115</v>
      </c>
      <c r="U41" s="251"/>
      <c r="V41" s="252"/>
      <c r="W41" s="253" t="s">
        <v>66</v>
      </c>
      <c r="X41" s="254"/>
      <c r="Y41" s="254"/>
      <c r="Z41" s="254"/>
      <c r="AA41" s="254"/>
      <c r="AB41" s="254"/>
      <c r="AC41" s="254"/>
      <c r="AD41" s="255"/>
      <c r="AE41" s="118">
        <v>3</v>
      </c>
      <c r="AF41" s="120">
        <f t="shared" si="9"/>
        <v>90</v>
      </c>
      <c r="AG41" s="118">
        <f t="shared" si="10"/>
        <v>54</v>
      </c>
      <c r="AH41" s="119">
        <v>36</v>
      </c>
      <c r="AI41" s="119"/>
      <c r="AJ41" s="119">
        <v>18</v>
      </c>
      <c r="AK41" s="119"/>
      <c r="AL41" s="119"/>
      <c r="AM41" s="119"/>
      <c r="AN41" s="120"/>
      <c r="AO41" s="139">
        <f t="shared" si="11"/>
        <v>36</v>
      </c>
      <c r="AP41" s="128"/>
      <c r="AQ41" s="129">
        <v>1</v>
      </c>
      <c r="AR41" s="129">
        <v>1</v>
      </c>
      <c r="AS41" s="130"/>
      <c r="AT41" s="128"/>
      <c r="AU41" s="129"/>
      <c r="AV41" s="129"/>
      <c r="AW41" s="130">
        <v>1</v>
      </c>
      <c r="AX41" s="128">
        <f>SUM(AY41:BA41)</f>
        <v>3</v>
      </c>
      <c r="AY41" s="129">
        <v>2</v>
      </c>
      <c r="AZ41" s="129">
        <v>1</v>
      </c>
      <c r="BA41" s="130"/>
      <c r="BB41" s="131"/>
      <c r="BC41" s="132"/>
      <c r="BD41" s="132"/>
      <c r="BE41" s="133"/>
    </row>
    <row r="42" spans="1:81" s="81" customFormat="1" ht="106.2" customHeight="1">
      <c r="A42" s="135"/>
      <c r="B42" s="74">
        <v>20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250" t="s">
        <v>81</v>
      </c>
      <c r="U42" s="251"/>
      <c r="V42" s="252"/>
      <c r="W42" s="253" t="s">
        <v>66</v>
      </c>
      <c r="X42" s="254"/>
      <c r="Y42" s="254"/>
      <c r="Z42" s="254"/>
      <c r="AA42" s="254"/>
      <c r="AB42" s="254"/>
      <c r="AC42" s="254"/>
      <c r="AD42" s="255"/>
      <c r="AE42" s="118">
        <v>5.5</v>
      </c>
      <c r="AF42" s="120">
        <f>AE42*30</f>
        <v>165</v>
      </c>
      <c r="AG42" s="118">
        <f>AH42+AJ42+AL42</f>
        <v>90</v>
      </c>
      <c r="AH42" s="119">
        <v>54</v>
      </c>
      <c r="AI42" s="119"/>
      <c r="AJ42" s="119"/>
      <c r="AK42" s="119"/>
      <c r="AL42" s="119">
        <v>36</v>
      </c>
      <c r="AM42" s="119"/>
      <c r="AN42" s="120"/>
      <c r="AO42" s="121">
        <f>AF42-AG42</f>
        <v>75</v>
      </c>
      <c r="AP42" s="128"/>
      <c r="AQ42" s="129">
        <v>2</v>
      </c>
      <c r="AR42" s="129">
        <v>2</v>
      </c>
      <c r="AS42" s="130"/>
      <c r="AT42" s="128"/>
      <c r="AU42" s="129">
        <v>2</v>
      </c>
      <c r="AV42" s="129"/>
      <c r="AW42" s="130"/>
      <c r="AX42" s="128"/>
      <c r="AY42" s="129"/>
      <c r="AZ42" s="129"/>
      <c r="BA42" s="130"/>
      <c r="BB42" s="131">
        <f>SUM(BC42:BE42)</f>
        <v>5</v>
      </c>
      <c r="BC42" s="132">
        <v>3</v>
      </c>
      <c r="BD42" s="132"/>
      <c r="BE42" s="134">
        <v>2</v>
      </c>
      <c r="BF42" s="138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81" s="81" customFormat="1" ht="111" customHeight="1">
      <c r="A43" s="135"/>
      <c r="B43" s="74">
        <v>21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250" t="s">
        <v>116</v>
      </c>
      <c r="U43" s="251"/>
      <c r="V43" s="252"/>
      <c r="W43" s="253" t="s">
        <v>66</v>
      </c>
      <c r="X43" s="254"/>
      <c r="Y43" s="254"/>
      <c r="Z43" s="254"/>
      <c r="AA43" s="254"/>
      <c r="AB43" s="254"/>
      <c r="AC43" s="254"/>
      <c r="AD43" s="255"/>
      <c r="AE43" s="118">
        <v>6</v>
      </c>
      <c r="AF43" s="120">
        <f>AE43*30</f>
        <v>180</v>
      </c>
      <c r="AG43" s="118">
        <f>AH43+AJ43+AL43</f>
        <v>90</v>
      </c>
      <c r="AH43" s="119">
        <v>54</v>
      </c>
      <c r="AI43" s="119"/>
      <c r="AJ43" s="119">
        <v>36</v>
      </c>
      <c r="AK43" s="119"/>
      <c r="AL43" s="119"/>
      <c r="AM43" s="119"/>
      <c r="AN43" s="120"/>
      <c r="AO43" s="121">
        <f>AF43-AG43</f>
        <v>90</v>
      </c>
      <c r="AP43" s="128">
        <v>2</v>
      </c>
      <c r="AQ43" s="129"/>
      <c r="AR43" s="129">
        <v>2</v>
      </c>
      <c r="AS43" s="130"/>
      <c r="AT43" s="128"/>
      <c r="AU43" s="129"/>
      <c r="AV43" s="129"/>
      <c r="AW43" s="130"/>
      <c r="AX43" s="128"/>
      <c r="AY43" s="129"/>
      <c r="AZ43" s="129"/>
      <c r="BA43" s="130"/>
      <c r="BB43" s="128">
        <f>SUM(BC43:BE43)</f>
        <v>5</v>
      </c>
      <c r="BC43" s="129">
        <v>3</v>
      </c>
      <c r="BD43" s="129">
        <v>2</v>
      </c>
      <c r="BE43" s="130"/>
      <c r="BF43" s="138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81" s="81" customFormat="1" ht="111" customHeight="1">
      <c r="A44" s="135"/>
      <c r="B44" s="74">
        <v>22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250" t="s">
        <v>117</v>
      </c>
      <c r="U44" s="251"/>
      <c r="V44" s="252"/>
      <c r="W44" s="253" t="s">
        <v>118</v>
      </c>
      <c r="X44" s="254"/>
      <c r="Y44" s="254"/>
      <c r="Z44" s="254"/>
      <c r="AA44" s="254"/>
      <c r="AB44" s="254"/>
      <c r="AC44" s="254"/>
      <c r="AD44" s="255"/>
      <c r="AE44" s="118">
        <v>4</v>
      </c>
      <c r="AF44" s="120">
        <f>AE44*30</f>
        <v>120</v>
      </c>
      <c r="AG44" s="118">
        <f>AH44+AJ44+AL44</f>
        <v>54</v>
      </c>
      <c r="AH44" s="119">
        <v>36</v>
      </c>
      <c r="AI44" s="119"/>
      <c r="AJ44" s="119"/>
      <c r="AK44" s="119"/>
      <c r="AL44" s="119">
        <v>18</v>
      </c>
      <c r="AM44" s="119"/>
      <c r="AN44" s="120"/>
      <c r="AO44" s="139">
        <f>AF44-AG44</f>
        <v>66</v>
      </c>
      <c r="AP44" s="128">
        <v>1</v>
      </c>
      <c r="AQ44" s="129"/>
      <c r="AR44" s="129">
        <v>1</v>
      </c>
      <c r="AS44" s="130"/>
      <c r="AT44" s="128"/>
      <c r="AU44" s="129"/>
      <c r="AV44" s="129">
        <v>1</v>
      </c>
      <c r="AW44" s="130"/>
      <c r="AX44" s="128">
        <f>SUM(AY44:BA44)</f>
        <v>3</v>
      </c>
      <c r="AY44" s="129">
        <v>2</v>
      </c>
      <c r="AZ44" s="129"/>
      <c r="BA44" s="130">
        <v>1</v>
      </c>
      <c r="BB44" s="128"/>
      <c r="BC44" s="129"/>
      <c r="BD44" s="129"/>
      <c r="BE44" s="130"/>
    </row>
    <row r="45" spans="1:81" s="6" customFormat="1" ht="115.95" customHeight="1" thickBot="1">
      <c r="A45" s="135"/>
      <c r="B45" s="76">
        <v>23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356" t="s">
        <v>119</v>
      </c>
      <c r="U45" s="357"/>
      <c r="V45" s="358"/>
      <c r="W45" s="359" t="s">
        <v>66</v>
      </c>
      <c r="X45" s="360"/>
      <c r="Y45" s="360"/>
      <c r="Z45" s="360"/>
      <c r="AA45" s="360"/>
      <c r="AB45" s="360"/>
      <c r="AC45" s="360"/>
      <c r="AD45" s="361"/>
      <c r="AE45" s="62">
        <v>10.5</v>
      </c>
      <c r="AF45" s="64">
        <f>AE45*30</f>
        <v>315</v>
      </c>
      <c r="AG45" s="62">
        <f>AH45+AJ45+AL45</f>
        <v>144</v>
      </c>
      <c r="AH45" s="63">
        <v>54</v>
      </c>
      <c r="AI45" s="63"/>
      <c r="AJ45" s="63"/>
      <c r="AK45" s="63"/>
      <c r="AL45" s="63">
        <v>90</v>
      </c>
      <c r="AM45" s="63"/>
      <c r="AN45" s="64"/>
      <c r="AO45" s="171">
        <f>AF45-AG45</f>
        <v>171</v>
      </c>
      <c r="AP45" s="65">
        <v>1</v>
      </c>
      <c r="AQ45" s="66"/>
      <c r="AR45" s="66">
        <v>1</v>
      </c>
      <c r="AS45" s="67"/>
      <c r="AT45" s="65"/>
      <c r="AU45" s="66">
        <v>1</v>
      </c>
      <c r="AV45" s="66"/>
      <c r="AW45" s="67"/>
      <c r="AX45" s="185">
        <f>SUM(AY45:BA45)</f>
        <v>8</v>
      </c>
      <c r="AY45" s="186">
        <v>3</v>
      </c>
      <c r="AZ45" s="186"/>
      <c r="BA45" s="187">
        <v>5</v>
      </c>
      <c r="BB45" s="188"/>
      <c r="BC45" s="189"/>
      <c r="BD45" s="189"/>
      <c r="BE45" s="190"/>
      <c r="BL45" s="6" t="s">
        <v>86</v>
      </c>
      <c r="BN45" s="6" t="s">
        <v>86</v>
      </c>
    </row>
    <row r="46" spans="1:81" s="103" customFormat="1" ht="90.6" customHeight="1" thickBot="1">
      <c r="A46" s="105"/>
      <c r="B46" s="259" t="s">
        <v>82</v>
      </c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1"/>
      <c r="AE46" s="172">
        <f>AE28+AE30+AE34+AE35+AE38+AE40+AE41+AE42+AE43+AE44+AE45</f>
        <v>55.5</v>
      </c>
      <c r="AF46" s="173">
        <f>AF28+AF30+AF34+AF35+AF38+AF40+AF41+AF42+AF43+AF44+AF45</f>
        <v>1665</v>
      </c>
      <c r="AG46" s="172">
        <f>SUM(AG27:AG45)</f>
        <v>810</v>
      </c>
      <c r="AH46" s="174">
        <f>SUM(AH27:AH45)</f>
        <v>432</v>
      </c>
      <c r="AI46" s="174"/>
      <c r="AJ46" s="174">
        <f>SUM(AJ27:AJ45)</f>
        <v>180</v>
      </c>
      <c r="AK46" s="174"/>
      <c r="AL46" s="174">
        <f>SUM(AL27:AL45)</f>
        <v>198</v>
      </c>
      <c r="AM46" s="174"/>
      <c r="AN46" s="173"/>
      <c r="AO46" s="172">
        <f>SUM(AO27:AO45)</f>
        <v>855</v>
      </c>
      <c r="AP46" s="175">
        <v>8</v>
      </c>
      <c r="AQ46" s="176">
        <v>7</v>
      </c>
      <c r="AR46" s="176">
        <v>10</v>
      </c>
      <c r="AS46" s="177"/>
      <c r="AT46" s="175">
        <v>1</v>
      </c>
      <c r="AU46" s="176">
        <v>4</v>
      </c>
      <c r="AV46" s="176">
        <v>1</v>
      </c>
      <c r="AW46" s="177">
        <v>2</v>
      </c>
      <c r="AX46" s="175">
        <f t="shared" ref="AX46:BE46" si="12">SUM(AX27:AX45)</f>
        <v>20</v>
      </c>
      <c r="AY46" s="176">
        <f t="shared" si="12"/>
        <v>10</v>
      </c>
      <c r="AZ46" s="176">
        <f t="shared" si="12"/>
        <v>2</v>
      </c>
      <c r="BA46" s="177">
        <f t="shared" si="12"/>
        <v>8</v>
      </c>
      <c r="BB46" s="175">
        <f t="shared" si="12"/>
        <v>25</v>
      </c>
      <c r="BC46" s="176">
        <f t="shared" si="12"/>
        <v>14</v>
      </c>
      <c r="BD46" s="176">
        <f t="shared" si="12"/>
        <v>8</v>
      </c>
      <c r="BE46" s="177">
        <f t="shared" si="12"/>
        <v>3</v>
      </c>
      <c r="BO46" s="104"/>
    </row>
    <row r="47" spans="1:81" s="103" customFormat="1" ht="85.95" customHeight="1" thickBot="1">
      <c r="A47" s="105"/>
      <c r="B47" s="259" t="s">
        <v>59</v>
      </c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1"/>
      <c r="AE47" s="172">
        <f t="shared" ref="AE47:AH48" si="13">AE46+AE25</f>
        <v>60.5</v>
      </c>
      <c r="AF47" s="173">
        <f t="shared" si="13"/>
        <v>1815</v>
      </c>
      <c r="AG47" s="172">
        <f t="shared" si="13"/>
        <v>918</v>
      </c>
      <c r="AH47" s="174">
        <f t="shared" si="13"/>
        <v>450</v>
      </c>
      <c r="AI47" s="174"/>
      <c r="AJ47" s="174">
        <f>AJ46+AJ25</f>
        <v>270</v>
      </c>
      <c r="AK47" s="174"/>
      <c r="AL47" s="174">
        <f>AL46+AL25</f>
        <v>198</v>
      </c>
      <c r="AM47" s="174"/>
      <c r="AN47" s="173"/>
      <c r="AO47" s="172">
        <f t="shared" ref="AO47:AX48" si="14">AO46+AO25</f>
        <v>897</v>
      </c>
      <c r="AP47" s="172">
        <f t="shared" si="14"/>
        <v>8</v>
      </c>
      <c r="AQ47" s="174">
        <f t="shared" si="14"/>
        <v>10</v>
      </c>
      <c r="AR47" s="174">
        <f t="shared" si="14"/>
        <v>12</v>
      </c>
      <c r="AS47" s="173">
        <f t="shared" si="14"/>
        <v>0</v>
      </c>
      <c r="AT47" s="172">
        <f t="shared" si="14"/>
        <v>1</v>
      </c>
      <c r="AU47" s="174">
        <f t="shared" si="14"/>
        <v>4</v>
      </c>
      <c r="AV47" s="174">
        <f t="shared" si="14"/>
        <v>1</v>
      </c>
      <c r="AW47" s="173">
        <f t="shared" si="14"/>
        <v>2</v>
      </c>
      <c r="AX47" s="175">
        <f t="shared" si="14"/>
        <v>24</v>
      </c>
      <c r="AY47" s="176">
        <f t="shared" ref="AY47:BE48" si="15">AY46+AY25</f>
        <v>11</v>
      </c>
      <c r="AZ47" s="176">
        <f t="shared" si="15"/>
        <v>5</v>
      </c>
      <c r="BA47" s="177">
        <f t="shared" si="15"/>
        <v>8</v>
      </c>
      <c r="BB47" s="175">
        <f t="shared" si="15"/>
        <v>27</v>
      </c>
      <c r="BC47" s="176">
        <f t="shared" si="15"/>
        <v>14</v>
      </c>
      <c r="BD47" s="176">
        <f t="shared" si="15"/>
        <v>10</v>
      </c>
      <c r="BE47" s="177">
        <f t="shared" si="15"/>
        <v>3</v>
      </c>
      <c r="BJ47" s="103" t="s">
        <v>86</v>
      </c>
    </row>
    <row r="48" spans="1:81" s="103" customFormat="1" ht="83.4" customHeight="1" thickBot="1">
      <c r="A48" s="105"/>
      <c r="B48" s="262" t="s">
        <v>60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3"/>
      <c r="AE48" s="172">
        <f t="shared" si="13"/>
        <v>60.5</v>
      </c>
      <c r="AF48" s="173">
        <f t="shared" si="13"/>
        <v>1815</v>
      </c>
      <c r="AG48" s="172">
        <f t="shared" si="13"/>
        <v>918</v>
      </c>
      <c r="AH48" s="174">
        <f t="shared" si="13"/>
        <v>450</v>
      </c>
      <c r="AI48" s="174"/>
      <c r="AJ48" s="174">
        <f>AJ47+AJ26</f>
        <v>270</v>
      </c>
      <c r="AK48" s="174"/>
      <c r="AL48" s="174">
        <f>AL47+AL26</f>
        <v>198</v>
      </c>
      <c r="AM48" s="174"/>
      <c r="AN48" s="173"/>
      <c r="AO48" s="172">
        <f t="shared" si="14"/>
        <v>897</v>
      </c>
      <c r="AP48" s="172">
        <f t="shared" si="14"/>
        <v>8</v>
      </c>
      <c r="AQ48" s="174">
        <f t="shared" si="14"/>
        <v>10</v>
      </c>
      <c r="AR48" s="174">
        <f t="shared" si="14"/>
        <v>12</v>
      </c>
      <c r="AS48" s="173">
        <f t="shared" si="14"/>
        <v>0</v>
      </c>
      <c r="AT48" s="172">
        <f t="shared" si="14"/>
        <v>1</v>
      </c>
      <c r="AU48" s="174">
        <f t="shared" si="14"/>
        <v>4</v>
      </c>
      <c r="AV48" s="174">
        <f t="shared" si="14"/>
        <v>1</v>
      </c>
      <c r="AW48" s="173">
        <f t="shared" si="14"/>
        <v>2</v>
      </c>
      <c r="AX48" s="175">
        <f t="shared" si="14"/>
        <v>24</v>
      </c>
      <c r="AY48" s="176">
        <f t="shared" si="15"/>
        <v>11</v>
      </c>
      <c r="AZ48" s="176">
        <f t="shared" si="15"/>
        <v>5</v>
      </c>
      <c r="BA48" s="177">
        <f t="shared" si="15"/>
        <v>8</v>
      </c>
      <c r="BB48" s="175">
        <f t="shared" si="15"/>
        <v>27</v>
      </c>
      <c r="BC48" s="176">
        <f t="shared" si="15"/>
        <v>14</v>
      </c>
      <c r="BD48" s="176">
        <f t="shared" si="15"/>
        <v>10</v>
      </c>
      <c r="BE48" s="177">
        <f t="shared" si="15"/>
        <v>3</v>
      </c>
      <c r="BY48" s="103" t="s">
        <v>86</v>
      </c>
      <c r="CC48" s="103" t="s">
        <v>86</v>
      </c>
    </row>
    <row r="49" spans="2:57" s="6" customFormat="1" ht="51.6" customHeight="1">
      <c r="B49" s="232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235"/>
      <c r="V49" s="235"/>
      <c r="W49" s="106" t="s">
        <v>86</v>
      </c>
      <c r="X49" s="106"/>
      <c r="Y49" s="107"/>
      <c r="Z49" s="107"/>
      <c r="AA49" s="108"/>
      <c r="AB49" s="278" t="s">
        <v>28</v>
      </c>
      <c r="AC49" s="279"/>
      <c r="AD49" s="280"/>
      <c r="AE49" s="365" t="s">
        <v>29</v>
      </c>
      <c r="AF49" s="366"/>
      <c r="AG49" s="366"/>
      <c r="AH49" s="366"/>
      <c r="AI49" s="366"/>
      <c r="AJ49" s="366"/>
      <c r="AK49" s="366"/>
      <c r="AL49" s="366"/>
      <c r="AM49" s="366"/>
      <c r="AN49" s="366"/>
      <c r="AO49" s="367"/>
      <c r="AP49" s="125">
        <f>AP48</f>
        <v>8</v>
      </c>
      <c r="AQ49" s="126"/>
      <c r="AR49" s="126"/>
      <c r="AS49" s="157"/>
      <c r="AT49" s="125"/>
      <c r="AU49" s="126"/>
      <c r="AV49" s="126"/>
      <c r="AW49" s="157"/>
      <c r="AX49" s="125">
        <v>4</v>
      </c>
      <c r="AY49" s="126"/>
      <c r="AZ49" s="126"/>
      <c r="BA49" s="158"/>
      <c r="BB49" s="148">
        <v>4</v>
      </c>
      <c r="BC49" s="149"/>
      <c r="BD49" s="159"/>
      <c r="BE49" s="160"/>
    </row>
    <row r="50" spans="2:57" s="6" customFormat="1" ht="49.2" customHeight="1">
      <c r="B50" s="233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234"/>
      <c r="V50" s="234"/>
      <c r="W50" s="106"/>
      <c r="X50" s="106"/>
      <c r="Y50" s="107"/>
      <c r="Z50" s="107"/>
      <c r="AA50" s="107"/>
      <c r="AB50" s="281"/>
      <c r="AC50" s="282"/>
      <c r="AD50" s="283"/>
      <c r="AE50" s="206" t="s">
        <v>30</v>
      </c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  <c r="AP50" s="131"/>
      <c r="AQ50" s="132">
        <f>AQ48</f>
        <v>10</v>
      </c>
      <c r="AR50" s="132"/>
      <c r="AS50" s="134"/>
      <c r="AT50" s="131"/>
      <c r="AU50" s="132"/>
      <c r="AV50" s="132"/>
      <c r="AW50" s="134"/>
      <c r="AX50" s="131">
        <v>4</v>
      </c>
      <c r="AY50" s="132"/>
      <c r="AZ50" s="132"/>
      <c r="BA50" s="161"/>
      <c r="BB50" s="146">
        <v>6</v>
      </c>
      <c r="BC50" s="147"/>
      <c r="BD50" s="162"/>
      <c r="BE50" s="163"/>
    </row>
    <row r="51" spans="2:57" s="6" customFormat="1" ht="51.6" customHeight="1">
      <c r="B51" s="233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234"/>
      <c r="V51" s="234"/>
      <c r="W51" s="106"/>
      <c r="X51" s="106"/>
      <c r="Y51" s="107"/>
      <c r="Z51" s="107"/>
      <c r="AA51" s="107"/>
      <c r="AB51" s="281"/>
      <c r="AC51" s="282"/>
      <c r="AD51" s="283"/>
      <c r="AE51" s="206" t="s">
        <v>31</v>
      </c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  <c r="AP51" s="131"/>
      <c r="AQ51" s="132"/>
      <c r="AR51" s="132">
        <f>AR48</f>
        <v>12</v>
      </c>
      <c r="AS51" s="134"/>
      <c r="AT51" s="131"/>
      <c r="AU51" s="132"/>
      <c r="AV51" s="132"/>
      <c r="AW51" s="134"/>
      <c r="AX51" s="131">
        <v>6</v>
      </c>
      <c r="AY51" s="132"/>
      <c r="AZ51" s="132"/>
      <c r="BA51" s="161"/>
      <c r="BB51" s="146">
        <v>6</v>
      </c>
      <c r="BC51" s="147"/>
      <c r="BD51" s="162"/>
      <c r="BE51" s="163"/>
    </row>
    <row r="52" spans="2:57" s="6" customFormat="1" ht="49.2" customHeight="1">
      <c r="B52" s="233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8" t="s">
        <v>32</v>
      </c>
      <c r="U52" s="237"/>
      <c r="V52" s="237"/>
      <c r="W52" s="106"/>
      <c r="X52" s="106"/>
      <c r="Y52" s="107"/>
      <c r="Z52" s="107"/>
      <c r="AA52" s="107"/>
      <c r="AB52" s="281"/>
      <c r="AC52" s="282"/>
      <c r="AD52" s="283"/>
      <c r="AE52" s="206" t="s">
        <v>33</v>
      </c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  <c r="AP52" s="131"/>
      <c r="AQ52" s="132"/>
      <c r="AR52" s="132"/>
      <c r="AS52" s="134">
        <f>AS48</f>
        <v>0</v>
      </c>
      <c r="AT52" s="131"/>
      <c r="AU52" s="132"/>
      <c r="AV52" s="132"/>
      <c r="AW52" s="134"/>
      <c r="AX52" s="131"/>
      <c r="AY52" s="132"/>
      <c r="AZ52" s="132"/>
      <c r="BA52" s="161"/>
      <c r="BB52" s="146"/>
      <c r="BC52" s="147"/>
      <c r="BD52" s="162"/>
      <c r="BE52" s="163"/>
    </row>
    <row r="53" spans="2:57" s="6" customFormat="1" ht="58.95" customHeight="1">
      <c r="B53" s="233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236" t="s">
        <v>38</v>
      </c>
      <c r="U53" s="236"/>
      <c r="V53" s="199"/>
      <c r="W53" s="106"/>
      <c r="X53" s="106"/>
      <c r="Y53" s="109"/>
      <c r="Z53" s="109"/>
      <c r="AA53" s="109"/>
      <c r="AB53" s="281"/>
      <c r="AC53" s="282"/>
      <c r="AD53" s="283"/>
      <c r="AE53" s="206" t="s">
        <v>34</v>
      </c>
      <c r="AF53" s="207"/>
      <c r="AG53" s="207"/>
      <c r="AH53" s="207"/>
      <c r="AI53" s="207"/>
      <c r="AJ53" s="207"/>
      <c r="AK53" s="207"/>
      <c r="AL53" s="207"/>
      <c r="AM53" s="207"/>
      <c r="AN53" s="207"/>
      <c r="AO53" s="208"/>
      <c r="AP53" s="131"/>
      <c r="AQ53" s="132"/>
      <c r="AR53" s="132"/>
      <c r="AS53" s="134"/>
      <c r="AT53" s="131">
        <f>AT48</f>
        <v>1</v>
      </c>
      <c r="AU53" s="132"/>
      <c r="AV53" s="132"/>
      <c r="AW53" s="134"/>
      <c r="AX53" s="131"/>
      <c r="AY53" s="132"/>
      <c r="AZ53" s="132"/>
      <c r="BA53" s="161"/>
      <c r="BB53" s="146">
        <v>1</v>
      </c>
      <c r="BC53" s="147"/>
      <c r="BD53" s="162"/>
      <c r="BE53" s="163"/>
    </row>
    <row r="54" spans="2:57" s="6" customFormat="1" ht="58.95" customHeight="1">
      <c r="B54" s="233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264" t="s">
        <v>39</v>
      </c>
      <c r="U54" s="264"/>
      <c r="V54" s="199"/>
      <c r="W54" s="106"/>
      <c r="X54" s="106"/>
      <c r="Y54" s="107"/>
      <c r="Z54" s="107"/>
      <c r="AA54" s="107"/>
      <c r="AB54" s="281"/>
      <c r="AC54" s="282"/>
      <c r="AD54" s="283"/>
      <c r="AE54" s="206" t="s">
        <v>21</v>
      </c>
      <c r="AF54" s="207"/>
      <c r="AG54" s="207"/>
      <c r="AH54" s="207"/>
      <c r="AI54" s="207"/>
      <c r="AJ54" s="207"/>
      <c r="AK54" s="207"/>
      <c r="AL54" s="207"/>
      <c r="AM54" s="207"/>
      <c r="AN54" s="207"/>
      <c r="AO54" s="208"/>
      <c r="AP54" s="131"/>
      <c r="AQ54" s="132"/>
      <c r="AR54" s="132"/>
      <c r="AS54" s="134"/>
      <c r="AT54" s="131"/>
      <c r="AU54" s="132">
        <f>AU48</f>
        <v>4</v>
      </c>
      <c r="AV54" s="132"/>
      <c r="AW54" s="134"/>
      <c r="AX54" s="131">
        <v>1</v>
      </c>
      <c r="AY54" s="132"/>
      <c r="AZ54" s="132"/>
      <c r="BA54" s="161"/>
      <c r="BB54" s="146">
        <v>3</v>
      </c>
      <c r="BC54" s="147"/>
      <c r="BD54" s="162"/>
      <c r="BE54" s="163"/>
    </row>
    <row r="55" spans="2:57" s="6" customFormat="1" ht="49.2" customHeight="1">
      <c r="B55" s="233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4" t="s">
        <v>40</v>
      </c>
      <c r="U55" s="110"/>
      <c r="V55" s="199"/>
      <c r="W55" s="106"/>
      <c r="X55" s="106"/>
      <c r="Y55" s="107"/>
      <c r="Z55" s="107"/>
      <c r="AA55" s="107"/>
      <c r="AB55" s="281"/>
      <c r="AC55" s="282"/>
      <c r="AD55" s="283"/>
      <c r="AE55" s="206" t="s">
        <v>22</v>
      </c>
      <c r="AF55" s="207"/>
      <c r="AG55" s="207"/>
      <c r="AH55" s="207"/>
      <c r="AI55" s="207"/>
      <c r="AJ55" s="207"/>
      <c r="AK55" s="207"/>
      <c r="AL55" s="207"/>
      <c r="AM55" s="207"/>
      <c r="AN55" s="207"/>
      <c r="AO55" s="208"/>
      <c r="AP55" s="131"/>
      <c r="AQ55" s="132"/>
      <c r="AR55" s="132"/>
      <c r="AS55" s="134"/>
      <c r="AT55" s="131"/>
      <c r="AU55" s="132"/>
      <c r="AV55" s="132">
        <f>AV48</f>
        <v>1</v>
      </c>
      <c r="AW55" s="134"/>
      <c r="AX55" s="181">
        <v>1</v>
      </c>
      <c r="AY55" s="132"/>
      <c r="AZ55" s="132"/>
      <c r="BA55" s="161"/>
      <c r="BB55" s="146"/>
      <c r="BC55" s="147"/>
      <c r="BD55" s="162"/>
      <c r="BE55" s="163"/>
    </row>
    <row r="56" spans="2:57" s="6" customFormat="1" ht="61.2" customHeight="1" thickBot="1">
      <c r="B56" s="233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264" t="s">
        <v>41</v>
      </c>
      <c r="U56" s="264"/>
      <c r="V56" s="264"/>
      <c r="W56" s="106"/>
      <c r="X56" s="106"/>
      <c r="Y56" s="107"/>
      <c r="Z56" s="107"/>
      <c r="AA56" s="107"/>
      <c r="AB56" s="284"/>
      <c r="AC56" s="285"/>
      <c r="AD56" s="286"/>
      <c r="AE56" s="241" t="s">
        <v>35</v>
      </c>
      <c r="AF56" s="242"/>
      <c r="AG56" s="242"/>
      <c r="AH56" s="242"/>
      <c r="AI56" s="242"/>
      <c r="AJ56" s="242"/>
      <c r="AK56" s="242"/>
      <c r="AL56" s="242"/>
      <c r="AM56" s="242"/>
      <c r="AN56" s="242"/>
      <c r="AO56" s="243"/>
      <c r="AP56" s="68"/>
      <c r="AQ56" s="69"/>
      <c r="AR56" s="69"/>
      <c r="AS56" s="164"/>
      <c r="AT56" s="68"/>
      <c r="AU56" s="69"/>
      <c r="AV56" s="69"/>
      <c r="AW56" s="164">
        <f>AW48</f>
        <v>2</v>
      </c>
      <c r="AX56" s="68">
        <v>1</v>
      </c>
      <c r="AY56" s="69"/>
      <c r="AZ56" s="69"/>
      <c r="BA56" s="165"/>
      <c r="BB56" s="166">
        <v>1</v>
      </c>
      <c r="BC56" s="167"/>
      <c r="BD56" s="168"/>
      <c r="BE56" s="169"/>
    </row>
    <row r="57" spans="2:57" s="6" customFormat="1" ht="66.599999999999994" customHeight="1">
      <c r="W57" s="111"/>
      <c r="X57" s="111"/>
      <c r="Y57" s="111"/>
      <c r="Z57" s="111"/>
      <c r="AA57" s="111"/>
      <c r="AB57" s="111"/>
      <c r="AC57" s="111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</row>
    <row r="58" spans="2:57" s="6" customFormat="1" ht="39.9" customHeight="1"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2:57" s="82" customFormat="1" ht="53.25" customHeight="1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V59" s="84"/>
      <c r="W59" s="84"/>
      <c r="X59" s="84"/>
      <c r="Y59" s="85"/>
      <c r="Z59" s="85"/>
      <c r="AA59" s="85"/>
      <c r="AB59" s="85"/>
      <c r="AC59" s="85"/>
      <c r="AD59" s="85"/>
      <c r="AE59" s="85"/>
      <c r="AF59" s="204" t="s">
        <v>120</v>
      </c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5"/>
      <c r="BE59" s="205"/>
    </row>
    <row r="60" spans="2:57" s="150" customFormat="1" ht="53.7" customHeight="1">
      <c r="T60" s="150" t="s">
        <v>92</v>
      </c>
      <c r="U60" s="151"/>
      <c r="V60" s="152"/>
      <c r="W60" s="152"/>
      <c r="X60" s="152"/>
      <c r="Y60" s="153"/>
      <c r="Z60" s="153"/>
      <c r="AA60" s="154"/>
      <c r="AB60" s="153"/>
      <c r="AC60" s="153"/>
      <c r="AD60" s="153"/>
      <c r="AE60" s="152"/>
      <c r="AF60" s="153"/>
      <c r="AG60" s="153"/>
      <c r="AH60" s="153"/>
      <c r="AI60" s="153"/>
      <c r="AJ60" s="153"/>
      <c r="AK60" s="152"/>
      <c r="AL60" s="152"/>
      <c r="AM60" s="152"/>
      <c r="AN60" s="153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</row>
    <row r="61" spans="2:57" s="150" customFormat="1" ht="53.7" customHeight="1">
      <c r="U61" s="151" t="s">
        <v>93</v>
      </c>
      <c r="V61" s="152"/>
      <c r="W61" s="152"/>
      <c r="X61" s="152"/>
      <c r="Y61" s="153"/>
      <c r="Z61" s="153"/>
      <c r="AA61" s="154"/>
      <c r="AB61" s="153"/>
      <c r="AC61" s="153"/>
      <c r="AD61" s="153"/>
      <c r="AE61" s="170">
        <v>60.5</v>
      </c>
      <c r="AF61" s="153"/>
      <c r="AG61" s="153"/>
      <c r="AH61" s="153"/>
      <c r="AI61" s="153"/>
      <c r="AJ61" s="153"/>
      <c r="AK61" s="152"/>
      <c r="AL61" s="152"/>
      <c r="AM61" s="152"/>
      <c r="AN61" s="153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</row>
    <row r="62" spans="2:57" s="150" customFormat="1" ht="53.7" customHeight="1">
      <c r="U62" s="151" t="s">
        <v>94</v>
      </c>
      <c r="V62" s="152"/>
      <c r="W62" s="152"/>
      <c r="X62" s="152"/>
      <c r="Y62" s="153"/>
      <c r="Z62" s="153"/>
      <c r="AA62" s="154"/>
      <c r="AB62" s="153"/>
      <c r="AC62" s="153"/>
      <c r="AD62" s="153"/>
      <c r="AE62" s="156">
        <v>19</v>
      </c>
      <c r="AF62" s="153"/>
      <c r="AG62" s="153"/>
      <c r="AH62" s="153"/>
      <c r="AI62" s="153"/>
      <c r="AJ62" s="153"/>
      <c r="AK62" s="152"/>
      <c r="AL62" s="152"/>
      <c r="AM62" s="152"/>
      <c r="AN62" s="153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</row>
    <row r="63" spans="2:57" s="150" customFormat="1" ht="53.7" customHeight="1">
      <c r="U63" s="151" t="s">
        <v>95</v>
      </c>
      <c r="V63" s="152"/>
      <c r="W63" s="152"/>
      <c r="X63" s="152"/>
      <c r="Y63" s="153"/>
      <c r="Z63" s="153"/>
      <c r="AA63" s="154"/>
      <c r="AB63" s="153"/>
      <c r="AC63" s="153"/>
      <c r="AD63" s="153"/>
      <c r="AE63" s="170">
        <v>18</v>
      </c>
      <c r="AF63" s="153"/>
      <c r="AG63" s="153"/>
      <c r="AH63" s="153"/>
      <c r="AI63" s="153"/>
      <c r="AJ63" s="153"/>
      <c r="AK63" s="152"/>
      <c r="AL63" s="152"/>
      <c r="AM63" s="152"/>
      <c r="AN63" s="153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</row>
    <row r="64" spans="2:57" s="95" customFormat="1" ht="71.400000000000006" customHeight="1"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3"/>
      <c r="AE64" s="364"/>
      <c r="AF64" s="364"/>
      <c r="AG64" s="364"/>
      <c r="AH64" s="364"/>
      <c r="AI64" s="97"/>
      <c r="AJ64" s="97"/>
      <c r="AK64" s="97"/>
      <c r="AL64" s="97"/>
      <c r="AM64" s="97"/>
      <c r="AN64" s="97"/>
      <c r="AO64" s="96"/>
      <c r="AP64" s="98"/>
      <c r="AQ64" s="96"/>
      <c r="AS64" s="99"/>
      <c r="AU64" s="100"/>
      <c r="AW64" s="96"/>
      <c r="AX64" s="96"/>
      <c r="AY64" s="96"/>
      <c r="AZ64" s="96"/>
    </row>
    <row r="65" spans="2:57" s="82" customFormat="1" ht="53.7" customHeight="1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V65" s="84"/>
      <c r="W65" s="84"/>
      <c r="X65" s="84"/>
      <c r="Y65" s="85"/>
      <c r="Z65" s="85"/>
      <c r="AA65" s="85"/>
      <c r="AB65" s="85"/>
      <c r="AC65" s="85"/>
      <c r="AD65" s="85"/>
      <c r="AE65" s="85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5"/>
      <c r="BE65" s="195"/>
    </row>
    <row r="66" spans="2:57" s="80" customFormat="1" ht="62.4" customHeight="1">
      <c r="U66" s="78"/>
      <c r="V66" s="86" t="s">
        <v>36</v>
      </c>
      <c r="W66" s="101"/>
      <c r="X66" s="102"/>
      <c r="Y66" s="88"/>
      <c r="Z66" s="88"/>
      <c r="AA66" s="265" t="s">
        <v>83</v>
      </c>
      <c r="AB66" s="205"/>
      <c r="AC66" s="205"/>
      <c r="AD66" s="205"/>
      <c r="AE66" s="205"/>
      <c r="AF66" s="205"/>
      <c r="AG66" s="205"/>
      <c r="AH66" s="90"/>
      <c r="AI66" s="90"/>
      <c r="AJ66" s="225" t="s">
        <v>84</v>
      </c>
      <c r="AK66" s="225"/>
      <c r="AL66" s="225"/>
      <c r="AM66" s="225"/>
      <c r="AN66" s="225"/>
      <c r="AO66" s="225"/>
      <c r="AP66" s="225"/>
      <c r="AQ66" s="225"/>
      <c r="AR66" s="87"/>
      <c r="AS66" s="87"/>
      <c r="AT66" s="202" t="s">
        <v>85</v>
      </c>
      <c r="AU66" s="203"/>
      <c r="AV66" s="203"/>
      <c r="AW66" s="203"/>
      <c r="AX66" s="203"/>
      <c r="AY66" s="203"/>
      <c r="AZ66" s="89" t="s">
        <v>37</v>
      </c>
    </row>
    <row r="67" spans="2:57" s="6" customFormat="1" ht="24.6" customHeight="1">
      <c r="U67" s="91"/>
      <c r="V67" s="92"/>
      <c r="W67" s="19"/>
      <c r="X67" s="93"/>
      <c r="Y67" s="20"/>
      <c r="Z67" s="20"/>
      <c r="AA67" s="21"/>
      <c r="AB67" s="94"/>
      <c r="AC67" s="22"/>
      <c r="AD67" s="21"/>
      <c r="AE67" s="17"/>
      <c r="AF67" s="21"/>
      <c r="AH67" s="7"/>
      <c r="AI67" s="7"/>
      <c r="AJ67" s="7"/>
      <c r="AK67" s="9"/>
      <c r="AL67" s="9"/>
      <c r="AM67" s="9"/>
      <c r="AN67" s="7"/>
      <c r="AO67" s="18"/>
      <c r="AP67" s="19"/>
      <c r="AQ67" s="19"/>
      <c r="AR67" s="16"/>
      <c r="AS67" s="16"/>
      <c r="AT67" s="20"/>
      <c r="AU67" s="21"/>
      <c r="AV67" s="22"/>
      <c r="AW67" s="22"/>
      <c r="AX67" s="17"/>
      <c r="AY67" s="22"/>
      <c r="AZ67" s="21"/>
    </row>
    <row r="68" spans="2:57" s="6" customFormat="1" ht="75" customHeight="1">
      <c r="U68" s="91"/>
      <c r="V68" s="92"/>
      <c r="W68" s="19"/>
      <c r="X68" s="93"/>
      <c r="Y68" s="20"/>
      <c r="Z68" s="20"/>
      <c r="AA68" s="21"/>
      <c r="AB68" s="94"/>
      <c r="AC68" s="22"/>
      <c r="AD68" s="21"/>
      <c r="AE68" s="17"/>
      <c r="AF68" s="21"/>
      <c r="AH68" s="7"/>
      <c r="AI68" s="7"/>
      <c r="AJ68" s="7"/>
      <c r="AK68" s="9"/>
      <c r="AL68" s="9"/>
      <c r="AM68" s="9"/>
      <c r="AN68" s="7"/>
      <c r="AO68" s="18"/>
      <c r="AP68" s="19"/>
      <c r="AQ68" s="19"/>
      <c r="AR68" s="16"/>
      <c r="AS68" s="16"/>
      <c r="AT68" s="20"/>
      <c r="AU68" s="21"/>
      <c r="AV68" s="22"/>
      <c r="AW68" s="22"/>
      <c r="AX68" s="17"/>
      <c r="AY68" s="22"/>
      <c r="AZ68" s="21"/>
    </row>
    <row r="69" spans="2:57" s="6" customFormat="1" ht="14.25" customHeight="1">
      <c r="V69" s="9"/>
      <c r="W69" s="9"/>
      <c r="X69" s="9"/>
      <c r="Y69" s="178"/>
      <c r="Z69" s="178"/>
      <c r="AA69" s="178"/>
      <c r="AB69" s="178"/>
      <c r="AC69" s="178"/>
      <c r="AD69" s="17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9"/>
      <c r="AT69" s="9"/>
      <c r="AU69" s="9"/>
      <c r="AV69" s="9"/>
      <c r="AW69" s="9"/>
      <c r="AX69" s="9"/>
      <c r="AY69" s="9"/>
      <c r="AZ69" s="9"/>
      <c r="BA69" s="9"/>
    </row>
    <row r="70" spans="2:57" s="6" customFormat="1" ht="60" customHeight="1">
      <c r="B70" s="247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178"/>
      <c r="AE70" s="7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9"/>
      <c r="AT70" s="179"/>
      <c r="AU70" s="179"/>
      <c r="AV70" s="179"/>
      <c r="AW70" s="179"/>
      <c r="AX70" s="179"/>
      <c r="AY70" s="179"/>
      <c r="AZ70" s="9"/>
      <c r="BA70" s="9"/>
    </row>
    <row r="71" spans="2:57" ht="90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4" spans="2:57" ht="81.75" customHeight="1"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</sheetData>
  <mergeCells count="134">
    <mergeCell ref="T41:V41"/>
    <mergeCell ref="W41:AD41"/>
    <mergeCell ref="B64:AH64"/>
    <mergeCell ref="T33:V33"/>
    <mergeCell ref="W33:AD33"/>
    <mergeCell ref="T37:V37"/>
    <mergeCell ref="W37:AD37"/>
    <mergeCell ref="T39:V39"/>
    <mergeCell ref="W39:AD39"/>
    <mergeCell ref="T35:V35"/>
    <mergeCell ref="W35:AD35"/>
    <mergeCell ref="T36:V36"/>
    <mergeCell ref="W36:AD36"/>
    <mergeCell ref="T38:V38"/>
    <mergeCell ref="W38:AD38"/>
    <mergeCell ref="T40:V40"/>
    <mergeCell ref="T43:V43"/>
    <mergeCell ref="W43:AD43"/>
    <mergeCell ref="T44:V44"/>
    <mergeCell ref="W44:AD44"/>
    <mergeCell ref="T45:V45"/>
    <mergeCell ref="W45:AD45"/>
    <mergeCell ref="AE49:AO49"/>
    <mergeCell ref="AE54:AO54"/>
    <mergeCell ref="AE52:AO52"/>
    <mergeCell ref="AE50:AO50"/>
    <mergeCell ref="B46:AD46"/>
    <mergeCell ref="T42:V42"/>
    <mergeCell ref="W42:AD42"/>
    <mergeCell ref="T18:V18"/>
    <mergeCell ref="W18:AD18"/>
    <mergeCell ref="AD6:AS6"/>
    <mergeCell ref="AN15:AN17"/>
    <mergeCell ref="AH15:AI16"/>
    <mergeCell ref="AJ15:AK16"/>
    <mergeCell ref="AL15:AM16"/>
    <mergeCell ref="AO11:AO17"/>
    <mergeCell ref="W11:AD17"/>
    <mergeCell ref="AE11:AF13"/>
    <mergeCell ref="W9:Z9"/>
    <mergeCell ref="W6:AB6"/>
    <mergeCell ref="T24:V24"/>
    <mergeCell ref="W24:AD24"/>
    <mergeCell ref="T28:V28"/>
    <mergeCell ref="W28:AD28"/>
    <mergeCell ref="T32:V32"/>
    <mergeCell ref="W32:AD32"/>
    <mergeCell ref="T34:V34"/>
    <mergeCell ref="W34:AD34"/>
    <mergeCell ref="W40:AD40"/>
    <mergeCell ref="AX15:BA15"/>
    <mergeCell ref="AY16:BA16"/>
    <mergeCell ref="BB16:BB17"/>
    <mergeCell ref="BK15:BK17"/>
    <mergeCell ref="AG14:AG17"/>
    <mergeCell ref="AZ6:BC6"/>
    <mergeCell ref="AD8:AS8"/>
    <mergeCell ref="AP11:AW13"/>
    <mergeCell ref="B26:BE26"/>
    <mergeCell ref="AX12:BE12"/>
    <mergeCell ref="AX13:BE13"/>
    <mergeCell ref="BB14:BE14"/>
    <mergeCell ref="BI19:BI21"/>
    <mergeCell ref="AE14:AE17"/>
    <mergeCell ref="AH14:AN14"/>
    <mergeCell ref="AP14:AP17"/>
    <mergeCell ref="AQ14:AQ17"/>
    <mergeCell ref="AV14:AV17"/>
    <mergeCell ref="AR14:AR17"/>
    <mergeCell ref="AS14:AS17"/>
    <mergeCell ref="AU14:AU17"/>
    <mergeCell ref="BC16:BE16"/>
    <mergeCell ref="B1:BA1"/>
    <mergeCell ref="B3:BA3"/>
    <mergeCell ref="T4:U4"/>
    <mergeCell ref="B2:BA2"/>
    <mergeCell ref="X4:AO4"/>
    <mergeCell ref="X5:AQ5"/>
    <mergeCell ref="B5:V5"/>
    <mergeCell ref="AZ5:BE5"/>
    <mergeCell ref="AZ8:BE8"/>
    <mergeCell ref="AZ7:BD7"/>
    <mergeCell ref="T8:V8"/>
    <mergeCell ref="A7:V7"/>
    <mergeCell ref="W7:AS7"/>
    <mergeCell ref="W8:AC8"/>
    <mergeCell ref="B70:AC70"/>
    <mergeCell ref="AE9:AS9"/>
    <mergeCell ref="T22:V22"/>
    <mergeCell ref="W22:AD22"/>
    <mergeCell ref="T23:V23"/>
    <mergeCell ref="W23:AD23"/>
    <mergeCell ref="T29:V29"/>
    <mergeCell ref="W29:AD29"/>
    <mergeCell ref="T30:V30"/>
    <mergeCell ref="W30:AD30"/>
    <mergeCell ref="T31:V31"/>
    <mergeCell ref="W31:AD31"/>
    <mergeCell ref="B47:AD47"/>
    <mergeCell ref="B48:AD48"/>
    <mergeCell ref="T54:U54"/>
    <mergeCell ref="T56:V56"/>
    <mergeCell ref="AA66:AG66"/>
    <mergeCell ref="B11:B17"/>
    <mergeCell ref="T21:V21"/>
    <mergeCell ref="B19:BE19"/>
    <mergeCell ref="T11:V17"/>
    <mergeCell ref="T27:V27"/>
    <mergeCell ref="W27:AD27"/>
    <mergeCell ref="AB49:AD56"/>
    <mergeCell ref="B20:BE20"/>
    <mergeCell ref="AT66:AY66"/>
    <mergeCell ref="AF59:BE59"/>
    <mergeCell ref="AE53:AO53"/>
    <mergeCell ref="AE55:AO55"/>
    <mergeCell ref="AG11:AN13"/>
    <mergeCell ref="AX14:BA14"/>
    <mergeCell ref="AX11:BE11"/>
    <mergeCell ref="BB15:BE15"/>
    <mergeCell ref="AX16:AX17"/>
    <mergeCell ref="AE51:AO51"/>
    <mergeCell ref="AJ66:AQ66"/>
    <mergeCell ref="AF14:AF17"/>
    <mergeCell ref="AW14:AW17"/>
    <mergeCell ref="AT14:AT17"/>
    <mergeCell ref="B49:B56"/>
    <mergeCell ref="U50:V50"/>
    <mergeCell ref="U49:V49"/>
    <mergeCell ref="T53:U53"/>
    <mergeCell ref="U51:V51"/>
    <mergeCell ref="U52:V52"/>
    <mergeCell ref="W21:AD21"/>
    <mergeCell ref="AE56:AO56"/>
    <mergeCell ref="B25:AD25"/>
  </mergeCells>
  <phoneticPr fontId="0" type="noConversion"/>
  <pageMargins left="0.39370078740157483" right="0.19685039370078741" top="0.39370078740157483" bottom="0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БАК_101_1 курс</vt:lpstr>
      <vt:lpstr>'БАК_101_1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2021-05-18T17:55:52Z</cp:lastPrinted>
  <dcterms:created xsi:type="dcterms:W3CDTF">2014-01-13T08:19:54Z</dcterms:created>
  <dcterms:modified xsi:type="dcterms:W3CDTF">2021-05-30T21:51:13Z</dcterms:modified>
</cp:coreProperties>
</file>