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01_3 курс" sheetId="8" r:id="rId1"/>
  </sheets>
  <calcPr calcId="162913"/>
</workbook>
</file>

<file path=xl/calcChain.xml><?xml version="1.0" encoding="utf-8"?>
<calcChain xmlns="http://schemas.openxmlformats.org/spreadsheetml/2006/main">
  <c r="BA52" i="8"/>
  <c r="AR52"/>
  <c r="AR55" s="1"/>
  <c r="AP52"/>
  <c r="AP53" s="1"/>
  <c r="BE51"/>
  <c r="BC51"/>
  <c r="BA51"/>
  <c r="AY51"/>
  <c r="AY52" s="1"/>
  <c r="AS51"/>
  <c r="AS52" s="1"/>
  <c r="AR51"/>
  <c r="AQ51"/>
  <c r="AQ52" s="1"/>
  <c r="AQ54" s="1"/>
  <c r="AP51"/>
  <c r="AM51"/>
  <c r="AM52" s="1"/>
  <c r="AK51"/>
  <c r="AK52" s="1"/>
  <c r="AI51"/>
  <c r="AI52" s="1"/>
  <c r="AE51"/>
  <c r="AE52" s="1"/>
  <c r="BE50"/>
  <c r="BD50"/>
  <c r="BD51" s="1"/>
  <c r="BD52" s="1"/>
  <c r="BC50"/>
  <c r="BA50"/>
  <c r="AZ50"/>
  <c r="AZ51" s="1"/>
  <c r="AZ52" s="1"/>
  <c r="AY50"/>
  <c r="AM50"/>
  <c r="AL50"/>
  <c r="AL51" s="1"/>
  <c r="AK50"/>
  <c r="AJ50"/>
  <c r="AJ51" s="1"/>
  <c r="AI50"/>
  <c r="AH50"/>
  <c r="AH51" s="1"/>
  <c r="AE50"/>
  <c r="BB49"/>
  <c r="AG49"/>
  <c r="AF49"/>
  <c r="AO49" s="1"/>
  <c r="AX48"/>
  <c r="AX50" s="1"/>
  <c r="AX51" s="1"/>
  <c r="AG48"/>
  <c r="AF48"/>
  <c r="AO48" s="1"/>
  <c r="BB47"/>
  <c r="BB50" s="1"/>
  <c r="BB51" s="1"/>
  <c r="AN47"/>
  <c r="AG47"/>
  <c r="AF47"/>
  <c r="AO47" s="1"/>
  <c r="AX46"/>
  <c r="AG46"/>
  <c r="AN46" s="1"/>
  <c r="AF46"/>
  <c r="BB45"/>
  <c r="AN45"/>
  <c r="AG45"/>
  <c r="AF45"/>
  <c r="AO45" s="1"/>
  <c r="AX44"/>
  <c r="AO44"/>
  <c r="AG44"/>
  <c r="AN44" s="1"/>
  <c r="AF44"/>
  <c r="AO43"/>
  <c r="AF43"/>
  <c r="BB42"/>
  <c r="AN42"/>
  <c r="AG42"/>
  <c r="AG50" s="1"/>
  <c r="AG51" s="1"/>
  <c r="AF42"/>
  <c r="AO42" s="1"/>
  <c r="BD39"/>
  <c r="AY39"/>
  <c r="AW39"/>
  <c r="AW52" s="1"/>
  <c r="AW60" s="1"/>
  <c r="AU39"/>
  <c r="AU52" s="1"/>
  <c r="AU58" s="1"/>
  <c r="AT39"/>
  <c r="AT52" s="1"/>
  <c r="AR39"/>
  <c r="AQ39"/>
  <c r="AP39"/>
  <c r="AM39"/>
  <c r="AK39"/>
  <c r="AI39"/>
  <c r="AE39"/>
  <c r="BD38"/>
  <c r="BC38"/>
  <c r="BC39" s="1"/>
  <c r="AZ38"/>
  <c r="AZ39" s="1"/>
  <c r="AJ38"/>
  <c r="AH38"/>
  <c r="AF38"/>
  <c r="AE38"/>
  <c r="BB37"/>
  <c r="AX37"/>
  <c r="AO37"/>
  <c r="AG37"/>
  <c r="AF37"/>
  <c r="BB36"/>
  <c r="BB38" s="1"/>
  <c r="AX36"/>
  <c r="AX38" s="1"/>
  <c r="AG36"/>
  <c r="AF36"/>
  <c r="AO36" s="1"/>
  <c r="BB34"/>
  <c r="AG34"/>
  <c r="AF34"/>
  <c r="AO34" s="1"/>
  <c r="BB33"/>
  <c r="AG33"/>
  <c r="AF33"/>
  <c r="AO33" s="1"/>
  <c r="BB32"/>
  <c r="AG32"/>
  <c r="AG38" s="1"/>
  <c r="AF32"/>
  <c r="AO32" s="1"/>
  <c r="AO38" s="1"/>
  <c r="BE29"/>
  <c r="BE39" s="1"/>
  <c r="BE52" s="1"/>
  <c r="BD29"/>
  <c r="BC29"/>
  <c r="AZ29"/>
  <c r="AY29"/>
  <c r="AM29"/>
  <c r="AL29"/>
  <c r="AL39" s="1"/>
  <c r="AK29"/>
  <c r="AJ29"/>
  <c r="AJ39" s="1"/>
  <c r="AI29"/>
  <c r="AH29"/>
  <c r="AH39" s="1"/>
  <c r="AE29"/>
  <c r="AX28"/>
  <c r="AX29" s="1"/>
  <c r="AN28"/>
  <c r="AG28"/>
  <c r="AF28"/>
  <c r="AO28" s="1"/>
  <c r="AX27"/>
  <c r="AO27"/>
  <c r="AG27"/>
  <c r="AN27" s="1"/>
  <c r="AF27"/>
  <c r="BB26"/>
  <c r="AN26"/>
  <c r="AG26"/>
  <c r="AF26"/>
  <c r="AO26" s="1"/>
  <c r="AF25"/>
  <c r="AO25" s="1"/>
  <c r="AX24"/>
  <c r="AO24"/>
  <c r="AG24"/>
  <c r="AN24" s="1"/>
  <c r="AN29" s="1"/>
  <c r="AN39" s="1"/>
  <c r="AF24"/>
  <c r="BB23"/>
  <c r="AN23"/>
  <c r="AG23"/>
  <c r="AF23"/>
  <c r="AO23" s="1"/>
  <c r="AX22"/>
  <c r="AG22"/>
  <c r="AF22"/>
  <c r="AO22" s="1"/>
  <c r="BB21"/>
  <c r="BB29" s="1"/>
  <c r="AG21"/>
  <c r="AG29" s="1"/>
  <c r="AF21"/>
  <c r="AF29" s="1"/>
  <c r="AF39" s="1"/>
  <c r="BB39" l="1"/>
  <c r="BB52" s="1"/>
  <c r="AH52"/>
  <c r="AL52"/>
  <c r="AG39"/>
  <c r="AG52"/>
  <c r="AX39"/>
  <c r="AX52" s="1"/>
  <c r="AN50"/>
  <c r="AN51" s="1"/>
  <c r="AN52" s="1"/>
  <c r="AJ52"/>
  <c r="BC52"/>
  <c r="AF50"/>
  <c r="AF51" s="1"/>
  <c r="AF52" s="1"/>
  <c r="AO21"/>
  <c r="AO29" s="1"/>
  <c r="AO39" s="1"/>
  <c r="AO46"/>
  <c r="AO50" s="1"/>
  <c r="AO51" s="1"/>
  <c r="AO52" s="1"/>
</calcChain>
</file>

<file path=xl/sharedStrings.xml><?xml version="1.0" encoding="utf-8"?>
<sst xmlns="http://schemas.openxmlformats.org/spreadsheetml/2006/main" count="166" uniqueCount="127">
  <si>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</si>
  <si>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</si>
  <si>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</si>
  <si>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</si>
  <si>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</si>
  <si>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</si>
  <si>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</si>
  <si>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</si>
  <si>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</si>
  <si>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</si>
  <si>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</si>
  <si>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</si>
  <si>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</si>
  <si>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</si>
  <si>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</si>
  <si>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</si>
  <si>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</si>
  <si>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</si>
  <si>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</si>
  <si>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</si>
  <si>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</si>
  <si>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</si>
  <si>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</si>
  <si>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</si>
  <si>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</si>
  <si>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</si>
  <si>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</si>
  <si>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</si>
  <si>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</si>
  <si>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</si>
  <si>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</si>
  <si>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</si>
  <si>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</si>
  <si>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</si>
  <si>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</si>
  <si>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</si>
  <si>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</si>
  <si>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</si>
  <si>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</si>
  <si>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</si>
  <si>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</si>
  <si>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</si>
  <si>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</si>
  <si>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</si>
  <si>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</si>
  <si>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</si>
  <si>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</si>
  <si>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</si>
  <si>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</si>
  <si>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</si>
  <si>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</si>
  <si>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</si>
  <si>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</si>
  <si>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</si>
  <si>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</si>
  <si>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</si>
  <si>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</si>
  <si>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</si>
  <si>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</si>
  <si>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</si>
  <si>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</si>
  <si>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</si>
  <si>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</si>
  <si>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</si>
  <si>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101 Екологія</t>
  </si>
  <si>
    <t>Екології та технології рослинних полімерів</t>
  </si>
  <si>
    <t>інженерно-хімічний</t>
  </si>
  <si>
    <t>бакалавр з екології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</si>
  <si>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</si>
  <si>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</si>
  <si>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</si>
  <si>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</si>
  <si>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</si>
  <si>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"__01___"___07____ 2020 р.</t>
  </si>
  <si>
    <t>прийом 2018 року</t>
  </si>
  <si>
    <r>
      <t xml:space="preserve"> за  освітньо-професійною  програмою                                         </t>
    </r>
    <r>
      <rPr>
        <b/>
        <sz val="36"/>
        <rFont val="Arial"/>
        <family val="2"/>
        <charset val="204"/>
      </rPr>
      <t xml:space="preserve"> Екологічна безпека</t>
    </r>
  </si>
  <si>
    <t>3 курс</t>
  </si>
  <si>
    <t>ЛЕ-81 (10+0)</t>
  </si>
  <si>
    <t>5 семестр</t>
  </si>
  <si>
    <t>6 семестр</t>
  </si>
  <si>
    <t xml:space="preserve">Лаборатор
</t>
  </si>
  <si>
    <t>1. ЦИКЛ ЗАГАЛЬНОЇ ПІДГОТОВКИ</t>
  </si>
  <si>
    <t>І.2. Навчальні дисципліни базової підготовки</t>
  </si>
  <si>
    <t>Екологія людини</t>
  </si>
  <si>
    <t>Моніторинг довкілля -1. Контроль стану довкілля</t>
  </si>
  <si>
    <t>Моніторинг довкілля - 2. Інструментальні методи аналізу довкілля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</si>
  <si>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</si>
  <si>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Нормування антропогенного навантаження на навколишнє середовище  - 2. Курсова робота</t>
  </si>
  <si>
    <t>Оцінка впливу на довкілля</t>
  </si>
  <si>
    <t>Організація та управління природоохоронною діяльністю</t>
  </si>
  <si>
    <t>Економіка природокористування</t>
  </si>
  <si>
    <t>Разом за цикл:</t>
  </si>
  <si>
    <t xml:space="preserve"> І.4. Навчальні дисципліни соціально-гуманітарної підготовки (за вибором студетів)</t>
  </si>
  <si>
    <t>Правові навчальні дисципліни з ЗУ-Каталогу</t>
  </si>
  <si>
    <t>Я маю право</t>
  </si>
  <si>
    <t>5*</t>
  </si>
  <si>
    <t>Публічного права</t>
  </si>
  <si>
    <t>Право в галузі реклами та PR</t>
  </si>
  <si>
    <t>4*</t>
  </si>
  <si>
    <t xml:space="preserve">Інформаційного права та права інтелектуальної власності </t>
  </si>
  <si>
    <t>Правові основи інформаційної безпеки</t>
  </si>
  <si>
    <t>1*</t>
  </si>
  <si>
    <t>Іноземна мова професійного спрямування з ЗУ-Каталогу</t>
  </si>
  <si>
    <t>Іноземна мова професійного спрямування - 1. Іноземна мова професійного спрямування (німецька)</t>
  </si>
  <si>
    <t>Теорії, практики та перекладу німецької мови</t>
  </si>
  <si>
    <t>Іноземна мова професійного спрямування - 1. Іноземна мова професійного спрямування (англійська)</t>
  </si>
  <si>
    <t>9*</t>
  </si>
  <si>
    <t>ВСЬОГО ЗА ЦИКЛ ЗАГАЛЬНОЇ ПІДГОТОВКИ</t>
  </si>
  <si>
    <t xml:space="preserve"> ІІ. ЦИКЛ ПРОФЕСІЙНОЇ ПІДГОТОВКИ</t>
  </si>
  <si>
    <t xml:space="preserve"> ІІ.1. Навчальні дисципліни професійної та практичної підготовки</t>
  </si>
  <si>
    <t xml:space="preserve">Основи проектування та будівництва - 1. Основи проектування та будівництва </t>
  </si>
  <si>
    <t>Основи проектування та будівництва - 2. Курсовий проєкт</t>
  </si>
  <si>
    <t>Процеси, апарати та обладнання захисту довкілля</t>
  </si>
  <si>
    <t>Машин та апаратів хімічних та нафтопереробних виробництв</t>
  </si>
  <si>
    <t>Утилізація та рекуперація відходів</t>
  </si>
  <si>
    <t>Фізична хімія</t>
  </si>
  <si>
    <t>Фізичної хімії</t>
  </si>
  <si>
    <t>Технології водоочищення</t>
  </si>
  <si>
    <t>Фізико-хімічні основи процесів очищення води - 1. Реагентні методи</t>
  </si>
  <si>
    <t>Фізико-хімічні основи процесів очищення води - 2. Фізико-хімічні методи</t>
  </si>
  <si>
    <t>ВСЬОГО ЗА ЦИКЛ ПРОФЕСІЙНОЇ ПІДГОТОВКИ</t>
  </si>
  <si>
    <t>1.</t>
  </si>
  <si>
    <t>Військова підготовка</t>
  </si>
  <si>
    <t>У 5 - 8 семестрах за окремим планом військової підготовки.</t>
  </si>
  <si>
    <t>Ухвалено на засіданні Вченої ради ІХФ, ПРОТОКОЛ № 3  від 13 квітня 2020 р.</t>
  </si>
  <si>
    <r>
      <t>*</t>
    </r>
    <r>
      <rPr>
        <b/>
        <sz val="24"/>
        <rFont val="Arial"/>
        <family val="2"/>
        <charset val="204"/>
      </rPr>
      <t xml:space="preserve"> Кількість студентів, які вибрали дисципліну</t>
    </r>
  </si>
  <si>
    <t>я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</si>
</sst>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sz val="28"/>
      <name val="Arial"/>
      <family val="2"/>
      <charset val="204"/>
    </font>
    <font>
      <sz val="16"/>
      <name val="Arial"/>
      <family val="2"/>
      <charset val="204"/>
    </font>
    <font>
      <sz val="28"/>
      <name val="Arial Cyr"/>
      <charset val="204"/>
    </font>
    <font>
      <b/>
      <sz val="32"/>
      <name val="Arial Cyr"/>
      <charset val="204"/>
    </font>
    <font>
      <b/>
      <sz val="28"/>
      <name val="Arial Cyr"/>
      <charset val="204"/>
    </font>
    <font>
      <sz val="14"/>
      <name val="Arial Cyr"/>
      <charset val="204"/>
    </font>
    <font>
      <b/>
      <sz val="14"/>
      <name val="Arial"/>
      <family val="2"/>
    </font>
    <font>
      <b/>
      <sz val="36"/>
      <name val="Arial Cyr"/>
      <family val="2"/>
      <charset val="204"/>
    </font>
    <font>
      <sz val="36"/>
      <name val="Arial"/>
      <family val="2"/>
    </font>
    <font>
      <b/>
      <i/>
      <sz val="36"/>
      <name val="Arial"/>
      <family val="2"/>
    </font>
    <font>
      <b/>
      <i/>
      <sz val="3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Alignment="1"/>
    <xf numFmtId="0" fontId="0" fillId="0" borderId="0" xfId="0" applyFill="1" applyAlignment="1">
      <alignment vertical="center"/>
    </xf>
    <xf numFmtId="0" fontId="15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/>
    <xf numFmtId="0" fontId="0" fillId="0" borderId="0" xfId="0" applyFill="1" applyAlignment="1" applyProtection="1"/>
    <xf numFmtId="49" fontId="14" fillId="0" borderId="0" xfId="0" applyNumberFormat="1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9" fillId="0" borderId="11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0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vertical="top"/>
    </xf>
    <xf numFmtId="0" fontId="12" fillId="0" borderId="5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/>
    </xf>
    <xf numFmtId="0" fontId="30" fillId="0" borderId="21" xfId="0" applyNumberFormat="1" applyFont="1" applyFill="1" applyBorder="1" applyAlignment="1">
      <alignment horizontal="center" vertical="center" wrapText="1" shrinkToFit="1"/>
    </xf>
    <xf numFmtId="0" fontId="30" fillId="0" borderId="6" xfId="0" applyNumberFormat="1" applyFont="1" applyFill="1" applyBorder="1" applyAlignment="1">
      <alignment horizontal="center" vertical="center" wrapText="1" shrinkToFit="1"/>
    </xf>
    <xf numFmtId="0" fontId="30" fillId="0" borderId="20" xfId="0" applyNumberFormat="1" applyFont="1" applyFill="1" applyBorder="1" applyAlignment="1">
      <alignment horizontal="center" vertical="center" wrapText="1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30" fillId="0" borderId="6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center" vertical="center"/>
    </xf>
    <xf numFmtId="0" fontId="30" fillId="0" borderId="19" xfId="0" applyNumberFormat="1" applyFont="1" applyFill="1" applyBorder="1" applyAlignment="1">
      <alignment horizontal="center" vertical="center" wrapText="1" shrinkToFit="1"/>
    </xf>
    <xf numFmtId="0" fontId="30" fillId="0" borderId="13" xfId="0" applyNumberFormat="1" applyFont="1" applyFill="1" applyBorder="1" applyAlignment="1">
      <alignment horizontal="center" vertical="center" wrapText="1" shrinkToFit="1"/>
    </xf>
    <xf numFmtId="0" fontId="30" fillId="0" borderId="38" xfId="0" applyNumberFormat="1" applyFont="1" applyFill="1" applyBorder="1" applyAlignment="1">
      <alignment horizontal="center" vertical="center" wrapText="1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 wrapText="1" shrinkToFit="1"/>
    </xf>
    <xf numFmtId="0" fontId="30" fillId="0" borderId="40" xfId="0" applyNumberFormat="1" applyFont="1" applyFill="1" applyBorder="1" applyAlignment="1">
      <alignment horizontal="center" vertical="center" shrinkToFit="1"/>
    </xf>
    <xf numFmtId="0" fontId="30" fillId="0" borderId="35" xfId="0" applyNumberFormat="1" applyFont="1" applyFill="1" applyBorder="1" applyAlignment="1">
      <alignment horizontal="center" vertical="center" shrinkToFit="1"/>
    </xf>
    <xf numFmtId="0" fontId="30" fillId="0" borderId="41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/>
    <xf numFmtId="0" fontId="33" fillId="0" borderId="0" xfId="0" applyFont="1" applyFill="1" applyBorder="1"/>
    <xf numFmtId="0" fontId="32" fillId="0" borderId="0" xfId="0" applyFont="1" applyFill="1" applyBorder="1" applyAlignment="1" applyProtection="1"/>
    <xf numFmtId="49" fontId="30" fillId="0" borderId="1" xfId="0" applyNumberFormat="1" applyFont="1" applyFill="1" applyBorder="1" applyAlignment="1" applyProtection="1">
      <alignment horizontal="left" vertical="justify"/>
    </xf>
    <xf numFmtId="49" fontId="30" fillId="0" borderId="1" xfId="0" applyNumberFormat="1" applyFont="1" applyFill="1" applyBorder="1" applyAlignment="1" applyProtection="1">
      <alignment horizontal="center" vertical="justify"/>
    </xf>
    <xf numFmtId="0" fontId="33" fillId="0" borderId="0" xfId="0" applyFont="1" applyFill="1" applyBorder="1" applyAlignment="1" applyProtection="1"/>
    <xf numFmtId="49" fontId="33" fillId="0" borderId="0" xfId="0" applyNumberFormat="1" applyFont="1" applyFill="1" applyBorder="1" applyAlignment="1"/>
    <xf numFmtId="0" fontId="14" fillId="0" borderId="0" xfId="0" applyFont="1" applyFill="1" applyBorder="1"/>
    <xf numFmtId="0" fontId="13" fillId="0" borderId="0" xfId="0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 vertical="justify"/>
    </xf>
    <xf numFmtId="0" fontId="7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Fill="1" applyAlignment="1">
      <alignment vertical="top"/>
    </xf>
    <xf numFmtId="49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Alignment="1">
      <alignment vertical="center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2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30" fillId="0" borderId="25" xfId="0" applyNumberFormat="1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5" fillId="0" borderId="5" xfId="0" applyFont="1" applyFill="1" applyBorder="1"/>
    <xf numFmtId="0" fontId="30" fillId="0" borderId="5" xfId="0" applyFont="1" applyFill="1" applyBorder="1"/>
    <xf numFmtId="0" fontId="33" fillId="0" borderId="5" xfId="0" applyFont="1" applyFill="1" applyBorder="1"/>
    <xf numFmtId="49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30" fillId="0" borderId="1" xfId="0" applyFont="1" applyFill="1" applyBorder="1" applyAlignment="1" applyProtection="1"/>
    <xf numFmtId="0" fontId="3" fillId="0" borderId="0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49" fontId="2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51" xfId="0" applyNumberFormat="1" applyFont="1" applyFill="1" applyBorder="1" applyAlignment="1">
      <alignment horizontal="center" vertical="center" wrapText="1"/>
    </xf>
    <xf numFmtId="0" fontId="30" fillId="0" borderId="67" xfId="0" applyNumberFormat="1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0" fillId="0" borderId="25" xfId="0" applyNumberFormat="1" applyFont="1" applyFill="1" applyBorder="1" applyAlignment="1">
      <alignment horizontal="center" vertical="center" wrapText="1" shrinkToFit="1"/>
    </xf>
    <xf numFmtId="0" fontId="30" fillId="0" borderId="50" xfId="0" applyNumberFormat="1" applyFont="1" applyFill="1" applyBorder="1" applyAlignment="1">
      <alignment horizontal="center" vertical="center" wrapText="1" shrinkToFit="1"/>
    </xf>
    <xf numFmtId="0" fontId="30" fillId="0" borderId="26" xfId="0" applyNumberFormat="1" applyFont="1" applyFill="1" applyBorder="1" applyAlignment="1">
      <alignment horizontal="center" vertical="center" wrapText="1" shrinkToFit="1"/>
    </xf>
    <xf numFmtId="0" fontId="34" fillId="0" borderId="36" xfId="0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 wrapText="1" shrinkToFit="1"/>
    </xf>
    <xf numFmtId="0" fontId="30" fillId="0" borderId="69" xfId="0" applyNumberFormat="1" applyFont="1" applyFill="1" applyBorder="1" applyAlignment="1">
      <alignment horizontal="center" vertical="center" shrinkToFit="1"/>
    </xf>
    <xf numFmtId="0" fontId="30" fillId="0" borderId="33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/>
    <xf numFmtId="0" fontId="30" fillId="0" borderId="7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0" fillId="0" borderId="70" xfId="0" applyFont="1" applyFill="1" applyBorder="1" applyAlignment="1" applyProtection="1">
      <alignment horizontal="center" vertical="center" wrapText="1"/>
    </xf>
    <xf numFmtId="0" fontId="30" fillId="0" borderId="71" xfId="0" applyNumberFormat="1" applyFont="1" applyFill="1" applyBorder="1" applyAlignment="1">
      <alignment horizontal="center" vertical="center" wrapText="1" shrinkToFit="1"/>
    </xf>
    <xf numFmtId="0" fontId="30" fillId="0" borderId="8" xfId="0" applyNumberFormat="1" applyFont="1" applyFill="1" applyBorder="1" applyAlignment="1">
      <alignment horizontal="center" vertical="center" shrinkToFit="1"/>
    </xf>
    <xf numFmtId="0" fontId="30" fillId="0" borderId="72" xfId="0" applyNumberFormat="1" applyFont="1" applyFill="1" applyBorder="1" applyAlignment="1">
      <alignment horizontal="center" vertical="center" shrinkToFit="1"/>
    </xf>
    <xf numFmtId="0" fontId="30" fillId="0" borderId="70" xfId="0" applyNumberFormat="1" applyFont="1" applyFill="1" applyBorder="1" applyAlignment="1">
      <alignment horizontal="center" vertical="center" shrinkToFit="1"/>
    </xf>
    <xf numFmtId="0" fontId="30" fillId="0" borderId="73" xfId="0" applyNumberFormat="1" applyFont="1" applyFill="1" applyBorder="1" applyAlignment="1">
      <alignment horizontal="center" vertical="center" shrinkToFit="1"/>
    </xf>
    <xf numFmtId="0" fontId="30" fillId="0" borderId="9" xfId="0" applyNumberFormat="1" applyFont="1" applyFill="1" applyBorder="1" applyAlignment="1">
      <alignment horizontal="center" vertical="center" shrinkToFit="1"/>
    </xf>
    <xf numFmtId="0" fontId="30" fillId="0" borderId="73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0" fillId="0" borderId="46" xfId="0" applyNumberFormat="1" applyFont="1" applyFill="1" applyBorder="1" applyAlignment="1">
      <alignment horizontal="center" vertical="center" wrapText="1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/>
    </xf>
    <xf numFmtId="0" fontId="30" fillId="0" borderId="20" xfId="0" applyFont="1" applyFill="1" applyBorder="1" applyAlignment="1" applyProtection="1">
      <alignment horizontal="center" vertical="center" wrapText="1"/>
    </xf>
    <xf numFmtId="164" fontId="30" fillId="0" borderId="2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0" fillId="0" borderId="42" xfId="0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 wrapText="1" shrinkToFit="1"/>
    </xf>
    <xf numFmtId="0" fontId="30" fillId="0" borderId="68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4" xfId="0" applyNumberFormat="1" applyFont="1" applyFill="1" applyBorder="1" applyAlignment="1">
      <alignment horizontal="center" vertical="center" shrinkToFit="1"/>
    </xf>
    <xf numFmtId="0" fontId="30" fillId="0" borderId="42" xfId="0" applyNumberFormat="1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horizontal="center" vertical="center"/>
    </xf>
    <xf numFmtId="0" fontId="30" fillId="0" borderId="75" xfId="0" applyNumberFormat="1" applyFont="1" applyFill="1" applyBorder="1" applyAlignment="1">
      <alignment horizontal="center" vertical="center" shrinkToFit="1"/>
    </xf>
    <xf numFmtId="0" fontId="30" fillId="0" borderId="73" xfId="0" applyNumberFormat="1" applyFont="1" applyFill="1" applyBorder="1" applyAlignment="1">
      <alignment horizontal="center" vertical="center" wrapText="1" shrinkToFit="1"/>
    </xf>
    <xf numFmtId="0" fontId="30" fillId="0" borderId="72" xfId="0" applyNumberFormat="1" applyFont="1" applyFill="1" applyBorder="1" applyAlignment="1">
      <alignment horizontal="center" vertical="center" wrapText="1" shrinkToFit="1"/>
    </xf>
    <xf numFmtId="0" fontId="38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3" fillId="0" borderId="17" xfId="0" applyFont="1" applyFill="1" applyBorder="1" applyAlignment="1">
      <alignment vertical="top"/>
    </xf>
    <xf numFmtId="0" fontId="33" fillId="0" borderId="6" xfId="0" applyFont="1" applyFill="1" applyBorder="1" applyAlignment="1">
      <alignment vertical="top"/>
    </xf>
    <xf numFmtId="0" fontId="33" fillId="0" borderId="36" xfId="0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 wrapText="1" shrinkToFit="1"/>
    </xf>
    <xf numFmtId="0" fontId="30" fillId="0" borderId="66" xfId="0" applyNumberFormat="1" applyFont="1" applyFill="1" applyBorder="1" applyAlignment="1">
      <alignment horizontal="center" vertical="center" wrapText="1" shrinkToFit="1"/>
    </xf>
    <xf numFmtId="0" fontId="32" fillId="0" borderId="0" xfId="0" applyNumberFormat="1" applyFont="1" applyFill="1" applyBorder="1" applyAlignment="1">
      <alignment horizontal="center" vertical="center" textRotation="90" wrapText="1"/>
    </xf>
    <xf numFmtId="164" fontId="30" fillId="0" borderId="20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 wrapText="1" shrinkToFit="1"/>
    </xf>
    <xf numFmtId="0" fontId="30" fillId="0" borderId="74" xfId="0" applyNumberFormat="1" applyFont="1" applyFill="1" applyBorder="1" applyAlignment="1">
      <alignment horizontal="center" vertical="center" shrinkToFit="1"/>
    </xf>
    <xf numFmtId="0" fontId="30" fillId="0" borderId="43" xfId="0" applyNumberFormat="1" applyFont="1" applyFill="1" applyBorder="1" applyAlignment="1">
      <alignment horizontal="center" vertical="center" shrinkToFit="1"/>
    </xf>
    <xf numFmtId="0" fontId="32" fillId="0" borderId="60" xfId="0" applyFont="1" applyFill="1" applyBorder="1" applyAlignment="1">
      <alignment horizontal="right" vertical="center" wrapText="1" shrinkToFit="1"/>
    </xf>
    <xf numFmtId="0" fontId="32" fillId="0" borderId="49" xfId="0" applyFont="1" applyFill="1" applyBorder="1" applyAlignment="1">
      <alignment horizontal="right" vertical="center" wrapText="1" shrinkToFit="1"/>
    </xf>
    <xf numFmtId="164" fontId="30" fillId="0" borderId="75" xfId="0" applyNumberFormat="1" applyFont="1" applyFill="1" applyBorder="1" applyAlignment="1">
      <alignment horizontal="center" vertical="center" wrapText="1" shrinkToFit="1"/>
    </xf>
    <xf numFmtId="0" fontId="30" fillId="0" borderId="75" xfId="0" applyNumberFormat="1" applyFont="1" applyFill="1" applyBorder="1" applyAlignment="1">
      <alignment horizontal="center" vertical="center" wrapText="1" shrinkToFit="1"/>
    </xf>
    <xf numFmtId="0" fontId="30" fillId="0" borderId="76" xfId="0" applyNumberFormat="1" applyFont="1" applyFill="1" applyBorder="1" applyAlignment="1">
      <alignment horizontal="center" vertical="center" shrinkToFit="1"/>
    </xf>
    <xf numFmtId="0" fontId="30" fillId="0" borderId="31" xfId="0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 applyProtection="1">
      <alignment horizontal="center" vertical="center" wrapText="1"/>
    </xf>
    <xf numFmtId="0" fontId="30" fillId="0" borderId="47" xfId="0" applyFont="1" applyFill="1" applyBorder="1" applyAlignment="1" applyProtection="1">
      <alignment horizontal="center" vertical="center" wrapText="1"/>
    </xf>
    <xf numFmtId="0" fontId="30" fillId="0" borderId="56" xfId="0" applyFont="1" applyFill="1" applyBorder="1" applyAlignment="1" applyProtection="1">
      <alignment horizontal="left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38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vertical="center" shrinkToFit="1"/>
    </xf>
    <xf numFmtId="0" fontId="30" fillId="0" borderId="22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2" fillId="0" borderId="56" xfId="0" applyFont="1" applyFill="1" applyBorder="1" applyAlignment="1">
      <alignment horizontal="right" vertical="center" wrapText="1" shrinkToFit="1"/>
    </xf>
    <xf numFmtId="0" fontId="32" fillId="0" borderId="48" xfId="0" applyFont="1" applyFill="1" applyBorder="1" applyAlignment="1">
      <alignment horizontal="right" vertical="center" wrapText="1" shrinkToFit="1"/>
    </xf>
    <xf numFmtId="0" fontId="30" fillId="0" borderId="56" xfId="0" applyNumberFormat="1" applyFont="1" applyFill="1" applyBorder="1" applyAlignment="1">
      <alignment horizontal="center" vertical="center" wrapText="1" shrinkToFit="1"/>
    </xf>
    <xf numFmtId="164" fontId="30" fillId="0" borderId="18" xfId="0" applyNumberFormat="1" applyFont="1" applyFill="1" applyBorder="1" applyAlignment="1">
      <alignment horizontal="center" vertical="center" shrinkToFit="1"/>
    </xf>
    <xf numFmtId="0" fontId="30" fillId="0" borderId="56" xfId="0" applyNumberFormat="1" applyFont="1" applyFill="1" applyBorder="1" applyAlignment="1">
      <alignment horizontal="center" vertical="center" shrinkToFit="1"/>
    </xf>
    <xf numFmtId="0" fontId="32" fillId="0" borderId="19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3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42" fillId="0" borderId="13" xfId="0" applyFont="1" applyFill="1" applyBorder="1"/>
    <xf numFmtId="0" fontId="42" fillId="0" borderId="38" xfId="0" applyFont="1" applyFill="1" applyBorder="1"/>
    <xf numFmtId="0" fontId="32" fillId="0" borderId="21" xfId="0" applyNumberFormat="1" applyFont="1" applyFill="1" applyBorder="1" applyAlignment="1">
      <alignment horizontal="center" vertical="center"/>
    </xf>
    <xf numFmtId="0" fontId="32" fillId="0" borderId="6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42" fillId="0" borderId="6" xfId="0" applyFont="1" applyFill="1" applyBorder="1"/>
    <xf numFmtId="0" fontId="42" fillId="0" borderId="20" xfId="0" applyFont="1" applyFill="1" applyBorder="1"/>
    <xf numFmtId="0" fontId="32" fillId="0" borderId="15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42" fillId="0" borderId="14" xfId="0" applyFont="1" applyFill="1" applyBorder="1"/>
    <xf numFmtId="0" fontId="42" fillId="0" borderId="42" xfId="0" applyFont="1" applyFill="1" applyBorder="1"/>
    <xf numFmtId="0" fontId="33" fillId="0" borderId="18" xfId="0" applyFont="1" applyFill="1" applyBorder="1"/>
    <xf numFmtId="49" fontId="33" fillId="0" borderId="0" xfId="0" applyNumberFormat="1" applyFont="1" applyFill="1" applyBorder="1" applyAlignment="1">
      <alignment horizontal="center" vertical="justify" wrapText="1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justify"/>
    </xf>
    <xf numFmtId="0" fontId="33" fillId="0" borderId="0" xfId="0" applyFont="1" applyFill="1" applyAlignment="1"/>
    <xf numFmtId="49" fontId="44" fillId="0" borderId="0" xfId="0" applyNumberFormat="1" applyFont="1" applyFill="1" applyBorder="1" applyAlignment="1">
      <alignment horizontal="left" vertical="justify"/>
    </xf>
    <xf numFmtId="0" fontId="31" fillId="0" borderId="0" xfId="0" applyFont="1" applyFill="1" applyAlignment="1" applyProtection="1"/>
    <xf numFmtId="0" fontId="33" fillId="0" borderId="1" xfId="0" applyFont="1" applyFill="1" applyBorder="1"/>
    <xf numFmtId="0" fontId="33" fillId="0" borderId="1" xfId="0" applyFont="1" applyFill="1" applyBorder="1" applyAlignment="1" applyProtection="1"/>
    <xf numFmtId="0" fontId="33" fillId="0" borderId="0" xfId="0" applyFont="1" applyFill="1" applyBorder="1" applyAlignment="1" applyProtection="1">
      <alignment horizontal="right"/>
    </xf>
    <xf numFmtId="0" fontId="42" fillId="0" borderId="0" xfId="0" applyFont="1" applyFill="1" applyBorder="1" applyAlignment="1" applyProtection="1"/>
    <xf numFmtId="164" fontId="30" fillId="0" borderId="21" xfId="0" applyNumberFormat="1" applyFont="1" applyFill="1" applyBorder="1" applyAlignment="1">
      <alignment horizontal="center" vertical="center" shrinkToFit="1"/>
    </xf>
    <xf numFmtId="164" fontId="30" fillId="0" borderId="6" xfId="0" applyNumberFormat="1" applyFont="1" applyFill="1" applyBorder="1" applyAlignment="1">
      <alignment horizontal="center" vertical="center" shrinkToFit="1"/>
    </xf>
    <xf numFmtId="164" fontId="30" fillId="0" borderId="1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/>
    <xf numFmtId="0" fontId="28" fillId="0" borderId="0" xfId="0" applyFont="1" applyFill="1" applyBorder="1"/>
    <xf numFmtId="0" fontId="30" fillId="0" borderId="55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55" xfId="0" applyNumberFormat="1" applyFont="1" applyFill="1" applyBorder="1" applyAlignment="1">
      <alignment horizontal="left" vertical="center" wrapText="1" shrinkToFit="1"/>
    </xf>
    <xf numFmtId="0" fontId="30" fillId="0" borderId="2" xfId="0" applyNumberFormat="1" applyFont="1" applyFill="1" applyBorder="1" applyAlignment="1">
      <alignment horizontal="left" vertical="center" wrapText="1" shrinkToFit="1"/>
    </xf>
    <xf numFmtId="0" fontId="30" fillId="0" borderId="46" xfId="0" applyNumberFormat="1" applyFont="1" applyFill="1" applyBorder="1" applyAlignment="1">
      <alignment horizontal="left" vertical="center" wrapText="1" shrinkToFit="1"/>
    </xf>
    <xf numFmtId="0" fontId="30" fillId="0" borderId="53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53" xfId="0" applyNumberFormat="1" applyFont="1" applyFill="1" applyBorder="1" applyAlignment="1">
      <alignment horizontal="left" vertical="center" wrapText="1" shrinkToFit="1"/>
    </xf>
    <xf numFmtId="0" fontId="30" fillId="0" borderId="16" xfId="0" applyNumberFormat="1" applyFont="1" applyFill="1" applyBorder="1" applyAlignment="1">
      <alignment horizontal="left" vertical="center" wrapText="1" shrinkToFit="1"/>
    </xf>
    <xf numFmtId="0" fontId="30" fillId="0" borderId="47" xfId="0" applyNumberFormat="1" applyFont="1" applyFill="1" applyBorder="1" applyAlignment="1">
      <alignment horizontal="left" vertical="center" wrapText="1" shrinkToFit="1"/>
    </xf>
    <xf numFmtId="0" fontId="30" fillId="0" borderId="52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52" xfId="0" applyNumberFormat="1" applyFont="1" applyFill="1" applyBorder="1" applyAlignment="1">
      <alignment horizontal="left" vertical="center" wrapText="1" shrinkToFit="1"/>
    </xf>
    <xf numFmtId="0" fontId="30" fillId="0" borderId="36" xfId="0" applyNumberFormat="1" applyFont="1" applyFill="1" applyBorder="1" applyAlignment="1">
      <alignment horizontal="left" vertical="center" wrapText="1" shrinkToFit="1"/>
    </xf>
    <xf numFmtId="0" fontId="30" fillId="0" borderId="3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16" fillId="0" borderId="44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64" xfId="0" applyFont="1" applyFill="1" applyBorder="1" applyAlignment="1">
      <alignment horizontal="center" vertical="center" textRotation="90"/>
    </xf>
    <xf numFmtId="0" fontId="30" fillId="0" borderId="56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/>
    <xf numFmtId="0" fontId="0" fillId="0" borderId="1" xfId="0" applyFill="1" applyBorder="1" applyAlignment="1"/>
    <xf numFmtId="0" fontId="32" fillId="0" borderId="55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62" xfId="0" applyNumberFormat="1" applyFont="1" applyFill="1" applyBorder="1" applyAlignment="1">
      <alignment horizontal="center" vertical="center"/>
    </xf>
    <xf numFmtId="0" fontId="32" fillId="0" borderId="32" xfId="0" applyNumberFormat="1" applyFont="1" applyFill="1" applyBorder="1" applyAlignment="1">
      <alignment horizontal="center" vertical="center"/>
    </xf>
    <xf numFmtId="0" fontId="32" fillId="0" borderId="57" xfId="0" applyNumberFormat="1" applyFont="1" applyFill="1" applyBorder="1" applyAlignment="1">
      <alignment horizontal="center" vertical="center"/>
    </xf>
    <xf numFmtId="0" fontId="32" fillId="0" borderId="6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65" xfId="0" applyNumberFormat="1" applyFont="1" applyFill="1" applyBorder="1" applyAlignment="1">
      <alignment horizontal="center" vertical="center"/>
    </xf>
    <xf numFmtId="0" fontId="32" fillId="0" borderId="60" xfId="0" applyNumberFormat="1" applyFont="1" applyFill="1" applyBorder="1" applyAlignment="1">
      <alignment horizontal="center" vertical="center"/>
    </xf>
    <xf numFmtId="0" fontId="32" fillId="0" borderId="49" xfId="0" applyNumberFormat="1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>
      <alignment horizontal="center" vertical="center" textRotation="90" wrapText="1"/>
    </xf>
    <xf numFmtId="0" fontId="6" fillId="0" borderId="39" xfId="0" applyNumberFormat="1" applyFont="1" applyFill="1" applyBorder="1" applyAlignment="1">
      <alignment horizontal="center" vertical="center" textRotation="90" wrapText="1"/>
    </xf>
    <xf numFmtId="49" fontId="1" fillId="0" borderId="2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6" fillId="0" borderId="34" xfId="0" applyNumberFormat="1" applyFont="1" applyFill="1" applyBorder="1" applyAlignment="1">
      <alignment horizontal="center" vertical="center" textRotation="90"/>
    </xf>
    <xf numFmtId="0" fontId="6" fillId="0" borderId="63" xfId="0" applyNumberFormat="1" applyFont="1" applyFill="1" applyBorder="1" applyAlignment="1">
      <alignment horizontal="center" vertical="center" textRotation="90"/>
    </xf>
    <xf numFmtId="0" fontId="6" fillId="0" borderId="37" xfId="0" applyNumberFormat="1" applyFont="1" applyFill="1" applyBorder="1" applyAlignment="1">
      <alignment horizontal="center" vertical="center" textRotation="90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7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right" vertical="center" wrapText="1" shrinkToFi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4" fillId="0" borderId="62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57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 wrapText="1"/>
    </xf>
    <xf numFmtId="0" fontId="11" fillId="0" borderId="63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49" fontId="32" fillId="0" borderId="0" xfId="0" applyNumberFormat="1" applyFont="1" applyFill="1" applyBorder="1" applyAlignment="1" applyProtection="1">
      <alignment horizontal="left" vertical="justify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51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30" fillId="0" borderId="65" xfId="0" applyFont="1" applyFill="1" applyBorder="1" applyAlignment="1" applyProtection="1">
      <alignment horizontal="right"/>
    </xf>
    <xf numFmtId="0" fontId="30" fillId="0" borderId="60" xfId="0" applyFont="1" applyFill="1" applyBorder="1" applyAlignment="1" applyProtection="1">
      <alignment horizontal="right"/>
    </xf>
    <xf numFmtId="0" fontId="30" fillId="0" borderId="55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53" xfId="0" applyFont="1" applyFill="1" applyBorder="1" applyAlignment="1" applyProtection="1">
      <alignment horizontal="left" vertical="center" wrapText="1"/>
    </xf>
    <xf numFmtId="0" fontId="30" fillId="0" borderId="74" xfId="0" applyFont="1" applyFill="1" applyBorder="1" applyAlignment="1" applyProtection="1">
      <alignment horizontal="left" vertical="center" wrapText="1"/>
    </xf>
    <xf numFmtId="0" fontId="30" fillId="0" borderId="61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left" vertical="justify"/>
    </xf>
    <xf numFmtId="0" fontId="32" fillId="0" borderId="51" xfId="0" applyFont="1" applyFill="1" applyBorder="1" applyAlignment="1">
      <alignment horizontal="right" vertical="center" wrapText="1" shrinkToFit="1"/>
    </xf>
    <xf numFmtId="0" fontId="27" fillId="0" borderId="48" xfId="0" applyFont="1" applyFill="1" applyBorder="1" applyAlignment="1">
      <alignment horizontal="right" vertical="center" wrapText="1" shrinkToFit="1"/>
    </xf>
    <xf numFmtId="0" fontId="32" fillId="0" borderId="56" xfId="0" applyFont="1" applyFill="1" applyBorder="1" applyAlignment="1">
      <alignment horizontal="right" vertical="center" shrinkToFit="1"/>
    </xf>
    <xf numFmtId="0" fontId="32" fillId="0" borderId="48" xfId="0" applyFont="1" applyFill="1" applyBorder="1" applyAlignment="1">
      <alignment horizontal="right" vertical="center" shrinkToFit="1"/>
    </xf>
    <xf numFmtId="0" fontId="31" fillId="0" borderId="4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32" fillId="0" borderId="65" xfId="0" applyFont="1" applyFill="1" applyBorder="1" applyAlignment="1">
      <alignment horizontal="right" vertical="center" wrapText="1" shrinkToFit="1"/>
    </xf>
    <xf numFmtId="0" fontId="27" fillId="0" borderId="60" xfId="0" applyFont="1" applyFill="1" applyBorder="1" applyAlignment="1">
      <alignment horizontal="right" vertical="center" wrapText="1" shrinkToFit="1"/>
    </xf>
    <xf numFmtId="0" fontId="27" fillId="0" borderId="49" xfId="0" applyFont="1" applyFill="1" applyBorder="1" applyAlignment="1">
      <alignment horizontal="right" vertical="center" wrapText="1" shrinkToFit="1"/>
    </xf>
    <xf numFmtId="0" fontId="30" fillId="0" borderId="56" xfId="0" applyFont="1" applyFill="1" applyBorder="1" applyAlignment="1" applyProtection="1">
      <alignment horizontal="right"/>
    </xf>
    <xf numFmtId="0" fontId="30" fillId="0" borderId="48" xfId="0" applyFont="1" applyFill="1" applyBorder="1" applyAlignment="1" applyProtection="1">
      <alignment horizontal="right"/>
    </xf>
    <xf numFmtId="0" fontId="31" fillId="0" borderId="1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center" vertical="center" textRotation="90" wrapText="1"/>
    </xf>
    <xf numFmtId="0" fontId="30" fillId="0" borderId="52" xfId="0" applyFont="1" applyFill="1" applyBorder="1" applyAlignment="1">
      <alignment horizontal="left" vertical="center"/>
    </xf>
    <xf numFmtId="0" fontId="30" fillId="0" borderId="36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58" xfId="0" applyNumberFormat="1" applyFont="1" applyFill="1" applyBorder="1" applyAlignment="1">
      <alignment horizontal="center" vertical="center" textRotation="90" wrapText="1"/>
    </xf>
    <xf numFmtId="0" fontId="1" fillId="0" borderId="54" xfId="0" applyNumberFormat="1" applyFont="1" applyFill="1" applyBorder="1" applyAlignment="1">
      <alignment horizontal="center" vertical="center" textRotation="90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2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812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3"/>
  <sheetViews>
    <sheetView tabSelected="1" topLeftCell="A22" zoomScale="25" zoomScaleNormal="25" workbookViewId="0">
      <selection activeCell="BN26" sqref="BN26"/>
    </sheetView>
  </sheetViews>
  <sheetFormatPr defaultColWidth="10.109375" defaultRowHeight="13.2"/>
  <cols>
    <col min="1" max="1" width="23.44140625" style="5" customWidth="1"/>
    <col min="2" max="2" width="10.6640625" style="5" customWidth="1"/>
    <col min="3" max="18" width="6.33203125" style="5" hidden="1" customWidth="1"/>
    <col min="19" max="19" width="4.6640625" style="5" hidden="1" customWidth="1"/>
    <col min="20" max="20" width="42.109375" style="5" customWidth="1"/>
    <col min="21" max="21" width="65.88671875" style="30" customWidth="1"/>
    <col min="22" max="22" width="26.6640625" style="31" customWidth="1"/>
    <col min="23" max="23" width="12.6640625" style="106" customWidth="1"/>
    <col min="24" max="24" width="25.6640625" style="40" customWidth="1"/>
    <col min="25" max="27" width="12.6640625" style="40" customWidth="1"/>
    <col min="28" max="28" width="16.6640625" style="40" customWidth="1"/>
    <col min="29" max="29" width="12.109375" style="40" customWidth="1"/>
    <col min="30" max="30" width="12.6640625" style="3" hidden="1" customWidth="1"/>
    <col min="31" max="31" width="17.109375" style="3" customWidth="1"/>
    <col min="32" max="32" width="17.88671875" style="3" customWidth="1"/>
    <col min="33" max="33" width="15.44140625" style="3" customWidth="1"/>
    <col min="34" max="34" width="14" style="3" customWidth="1"/>
    <col min="35" max="35" width="12.5546875" style="3" customWidth="1"/>
    <col min="36" max="36" width="15.109375" style="3" customWidth="1"/>
    <col min="37" max="37" width="17" style="3" customWidth="1"/>
    <col min="38" max="39" width="13.5546875" style="3" customWidth="1"/>
    <col min="40" max="40" width="15.6640625" style="3" customWidth="1"/>
    <col min="41" max="41" width="16" style="3" customWidth="1"/>
    <col min="42" max="42" width="10.6640625" style="5" customWidth="1"/>
    <col min="43" max="43" width="11.88671875" style="5" customWidth="1"/>
    <col min="44" max="49" width="10.6640625" style="5" customWidth="1"/>
    <col min="50" max="50" width="17" style="5" customWidth="1"/>
    <col min="51" max="51" width="14.88671875" style="5" customWidth="1"/>
    <col min="52" max="52" width="13.33203125" style="5" customWidth="1"/>
    <col min="53" max="53" width="16" style="5" customWidth="1"/>
    <col min="54" max="54" width="17.88671875" style="5" customWidth="1"/>
    <col min="55" max="55" width="16" style="5" customWidth="1"/>
    <col min="56" max="56" width="12.88671875" style="5" customWidth="1"/>
    <col min="57" max="57" width="12.664062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286" t="s">
        <v>50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</row>
    <row r="2" spans="1:63" ht="12.7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</row>
    <row r="3" spans="1:63" ht="68.25" customHeight="1">
      <c r="B3" s="287" t="s">
        <v>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</row>
    <row r="4" spans="1:63" ht="48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288" t="s">
        <v>43</v>
      </c>
      <c r="U4" s="288"/>
      <c r="V4" s="4"/>
      <c r="W4" s="4"/>
      <c r="X4" s="290" t="s">
        <v>63</v>
      </c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291" t="s">
        <v>61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"/>
      <c r="X5" s="290" t="s">
        <v>74</v>
      </c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11"/>
      <c r="AS5" s="115"/>
      <c r="AT5" s="115"/>
      <c r="AU5" s="12" t="s">
        <v>1</v>
      </c>
      <c r="AV5" s="8"/>
      <c r="AW5" s="2"/>
      <c r="AX5" s="2"/>
      <c r="AY5" s="2"/>
      <c r="AZ5" s="415" t="s">
        <v>66</v>
      </c>
      <c r="BA5" s="415"/>
      <c r="BB5" s="415"/>
      <c r="BC5" s="415"/>
      <c r="BD5" s="424"/>
      <c r="BE5" s="424"/>
    </row>
    <row r="6" spans="1:63" ht="37.5" customHeight="1">
      <c r="W6" s="343" t="s">
        <v>48</v>
      </c>
      <c r="X6" s="343"/>
      <c r="Y6" s="343"/>
      <c r="Z6" s="343"/>
      <c r="AA6" s="343"/>
      <c r="AB6" s="343"/>
      <c r="AC6" s="32" t="s">
        <v>2</v>
      </c>
      <c r="AD6" s="372" t="s">
        <v>64</v>
      </c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14"/>
      <c r="AU6" s="1" t="s">
        <v>3</v>
      </c>
      <c r="AV6" s="2"/>
      <c r="AW6" s="2"/>
      <c r="AX6" s="2"/>
      <c r="AY6" s="2"/>
      <c r="AZ6" s="425" t="s">
        <v>58</v>
      </c>
      <c r="BA6" s="425"/>
      <c r="BB6" s="425"/>
      <c r="BC6" s="425"/>
      <c r="BD6" s="38"/>
    </row>
    <row r="7" spans="1:63" ht="70.95" customHeight="1">
      <c r="A7" s="293" t="s">
        <v>62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 t="s">
        <v>75</v>
      </c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14"/>
      <c r="AU7" s="1" t="s">
        <v>4</v>
      </c>
      <c r="AV7" s="2"/>
      <c r="AW7" s="2"/>
      <c r="AX7" s="2"/>
      <c r="AY7" s="2"/>
      <c r="AZ7" s="426" t="s">
        <v>46</v>
      </c>
      <c r="BA7" s="426"/>
      <c r="BB7" s="426"/>
      <c r="BC7" s="426"/>
      <c r="BD7" s="426"/>
    </row>
    <row r="8" spans="1:63" ht="51.75" customHeight="1">
      <c r="T8" s="292" t="s">
        <v>73</v>
      </c>
      <c r="U8" s="292"/>
      <c r="V8" s="292"/>
      <c r="W8" s="295" t="s">
        <v>47</v>
      </c>
      <c r="X8" s="295"/>
      <c r="Y8" s="295"/>
      <c r="Z8" s="295"/>
      <c r="AA8" s="295"/>
      <c r="AB8" s="295"/>
      <c r="AC8" s="295"/>
      <c r="AD8" s="414" t="s">
        <v>51</v>
      </c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14"/>
      <c r="AU8" s="1" t="s">
        <v>5</v>
      </c>
      <c r="AV8" s="13"/>
      <c r="AW8" s="13"/>
      <c r="AX8" s="13"/>
      <c r="AY8" s="13"/>
      <c r="AZ8" s="415" t="s">
        <v>67</v>
      </c>
      <c r="BA8" s="415"/>
      <c r="BB8" s="415"/>
      <c r="BC8" s="415"/>
      <c r="BD8" s="263"/>
      <c r="BE8" s="263"/>
    </row>
    <row r="9" spans="1:63" ht="51.6" customHeight="1">
      <c r="U9" s="33"/>
      <c r="V9" s="33"/>
      <c r="W9" s="294" t="s">
        <v>6</v>
      </c>
      <c r="X9" s="294"/>
      <c r="Y9" s="294"/>
      <c r="Z9" s="294"/>
      <c r="AA9" s="34"/>
      <c r="AB9" s="34"/>
      <c r="AC9" s="32" t="s">
        <v>2</v>
      </c>
      <c r="AD9" s="35"/>
      <c r="AE9" s="165" t="s">
        <v>65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7"/>
      <c r="AR9" s="168"/>
      <c r="AS9" s="169"/>
      <c r="AT9" s="15"/>
      <c r="AU9" s="36"/>
      <c r="AV9" s="37"/>
      <c r="AW9" s="37"/>
      <c r="AX9" s="37"/>
      <c r="AY9" s="37"/>
      <c r="AZ9" s="37"/>
      <c r="BA9" s="37"/>
      <c r="BB9" s="38"/>
      <c r="BC9" s="38"/>
      <c r="BD9" s="38"/>
    </row>
    <row r="10" spans="1:63" ht="18" customHeight="1" thickBot="1">
      <c r="U10" s="33"/>
      <c r="V10" s="33"/>
      <c r="W10" s="39"/>
      <c r="AA10" s="41"/>
      <c r="AB10" s="3"/>
      <c r="AC10" s="3"/>
      <c r="AK10" s="5"/>
      <c r="AL10" s="5"/>
      <c r="AM10" s="5"/>
      <c r="AN10" s="5"/>
      <c r="AO10" s="5"/>
    </row>
    <row r="11" spans="1:63" s="38" customFormat="1" ht="96" customHeight="1" thickBot="1">
      <c r="A11" s="42"/>
      <c r="B11" s="264" t="s">
        <v>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56" t="s">
        <v>60</v>
      </c>
      <c r="U11" s="357"/>
      <c r="V11" s="358"/>
      <c r="W11" s="331" t="s">
        <v>8</v>
      </c>
      <c r="X11" s="332"/>
      <c r="Y11" s="332"/>
      <c r="Z11" s="332"/>
      <c r="AA11" s="332"/>
      <c r="AB11" s="332"/>
      <c r="AC11" s="332"/>
      <c r="AD11" s="333"/>
      <c r="AE11" s="337" t="s">
        <v>9</v>
      </c>
      <c r="AF11" s="338"/>
      <c r="AG11" s="344" t="s">
        <v>10</v>
      </c>
      <c r="AH11" s="345"/>
      <c r="AI11" s="345"/>
      <c r="AJ11" s="345"/>
      <c r="AK11" s="345"/>
      <c r="AL11" s="345"/>
      <c r="AM11" s="345"/>
      <c r="AN11" s="345"/>
      <c r="AO11" s="416" t="s">
        <v>11</v>
      </c>
      <c r="AP11" s="362" t="s">
        <v>12</v>
      </c>
      <c r="AQ11" s="362"/>
      <c r="AR11" s="362"/>
      <c r="AS11" s="362"/>
      <c r="AT11" s="362"/>
      <c r="AU11" s="362"/>
      <c r="AV11" s="362"/>
      <c r="AW11" s="362"/>
      <c r="AX11" s="418" t="s">
        <v>52</v>
      </c>
      <c r="AY11" s="419"/>
      <c r="AZ11" s="419"/>
      <c r="BA11" s="419"/>
      <c r="BB11" s="419"/>
      <c r="BC11" s="419"/>
      <c r="BD11" s="419"/>
      <c r="BE11" s="420"/>
      <c r="BF11" s="44"/>
    </row>
    <row r="12" spans="1:63" s="38" customFormat="1" ht="47.4" customHeight="1">
      <c r="A12" s="42"/>
      <c r="B12" s="26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359"/>
      <c r="U12" s="360"/>
      <c r="V12" s="361"/>
      <c r="W12" s="334"/>
      <c r="X12" s="335"/>
      <c r="Y12" s="335"/>
      <c r="Z12" s="335"/>
      <c r="AA12" s="335"/>
      <c r="AB12" s="335"/>
      <c r="AC12" s="335"/>
      <c r="AD12" s="336"/>
      <c r="AE12" s="339"/>
      <c r="AF12" s="340"/>
      <c r="AG12" s="346"/>
      <c r="AH12" s="347"/>
      <c r="AI12" s="347"/>
      <c r="AJ12" s="347"/>
      <c r="AK12" s="347"/>
      <c r="AL12" s="347"/>
      <c r="AM12" s="347"/>
      <c r="AN12" s="347"/>
      <c r="AO12" s="417"/>
      <c r="AP12" s="363"/>
      <c r="AQ12" s="363"/>
      <c r="AR12" s="363"/>
      <c r="AS12" s="363"/>
      <c r="AT12" s="363"/>
      <c r="AU12" s="363"/>
      <c r="AV12" s="363"/>
      <c r="AW12" s="363"/>
      <c r="AX12" s="421" t="s">
        <v>76</v>
      </c>
      <c r="AY12" s="422"/>
      <c r="AZ12" s="422"/>
      <c r="BA12" s="422"/>
      <c r="BB12" s="422"/>
      <c r="BC12" s="422"/>
      <c r="BD12" s="422"/>
      <c r="BE12" s="423"/>
      <c r="BF12" s="46"/>
    </row>
    <row r="13" spans="1:63" s="38" customFormat="1" ht="45" customHeight="1">
      <c r="A13" s="42"/>
      <c r="B13" s="26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359"/>
      <c r="U13" s="360"/>
      <c r="V13" s="361"/>
      <c r="W13" s="334"/>
      <c r="X13" s="335"/>
      <c r="Y13" s="335"/>
      <c r="Z13" s="335"/>
      <c r="AA13" s="335"/>
      <c r="AB13" s="335"/>
      <c r="AC13" s="335"/>
      <c r="AD13" s="336"/>
      <c r="AE13" s="341"/>
      <c r="AF13" s="342"/>
      <c r="AG13" s="348"/>
      <c r="AH13" s="349"/>
      <c r="AI13" s="349"/>
      <c r="AJ13" s="349"/>
      <c r="AK13" s="349"/>
      <c r="AL13" s="349"/>
      <c r="AM13" s="349"/>
      <c r="AN13" s="349"/>
      <c r="AO13" s="417"/>
      <c r="AP13" s="364"/>
      <c r="AQ13" s="364"/>
      <c r="AR13" s="364"/>
      <c r="AS13" s="364"/>
      <c r="AT13" s="364"/>
      <c r="AU13" s="364"/>
      <c r="AV13" s="364"/>
      <c r="AW13" s="364"/>
      <c r="AX13" s="271" t="s">
        <v>77</v>
      </c>
      <c r="AY13" s="272"/>
      <c r="AZ13" s="272"/>
      <c r="BA13" s="272"/>
      <c r="BB13" s="272"/>
      <c r="BC13" s="272"/>
      <c r="BD13" s="272"/>
      <c r="BE13" s="273"/>
      <c r="BF13" s="47"/>
    </row>
    <row r="14" spans="1:63" s="38" customFormat="1" ht="42" customHeight="1" thickBot="1">
      <c r="A14" s="42"/>
      <c r="B14" s="26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359"/>
      <c r="U14" s="360"/>
      <c r="V14" s="361"/>
      <c r="W14" s="334"/>
      <c r="X14" s="335"/>
      <c r="Y14" s="335"/>
      <c r="Z14" s="335"/>
      <c r="AA14" s="335"/>
      <c r="AB14" s="335"/>
      <c r="AC14" s="335"/>
      <c r="AD14" s="336"/>
      <c r="AE14" s="303" t="s">
        <v>13</v>
      </c>
      <c r="AF14" s="297" t="s">
        <v>14</v>
      </c>
      <c r="AG14" s="303" t="s">
        <v>15</v>
      </c>
      <c r="AH14" s="306" t="s">
        <v>16</v>
      </c>
      <c r="AI14" s="307"/>
      <c r="AJ14" s="307"/>
      <c r="AK14" s="307"/>
      <c r="AL14" s="307"/>
      <c r="AM14" s="307"/>
      <c r="AN14" s="308"/>
      <c r="AO14" s="417"/>
      <c r="AP14" s="319" t="s">
        <v>17</v>
      </c>
      <c r="AQ14" s="321" t="s">
        <v>18</v>
      </c>
      <c r="AR14" s="321" t="s">
        <v>19</v>
      </c>
      <c r="AS14" s="301" t="s">
        <v>20</v>
      </c>
      <c r="AT14" s="301" t="s">
        <v>21</v>
      </c>
      <c r="AU14" s="321" t="s">
        <v>22</v>
      </c>
      <c r="AV14" s="321" t="s">
        <v>23</v>
      </c>
      <c r="AW14" s="299" t="s">
        <v>24</v>
      </c>
      <c r="AX14" s="408" t="s">
        <v>78</v>
      </c>
      <c r="AY14" s="409"/>
      <c r="AZ14" s="409"/>
      <c r="BA14" s="409"/>
      <c r="BB14" s="408" t="s">
        <v>79</v>
      </c>
      <c r="BC14" s="409"/>
      <c r="BD14" s="409"/>
      <c r="BE14" s="410"/>
    </row>
    <row r="15" spans="1:63" s="49" customFormat="1" ht="34.200000000000003" customHeight="1">
      <c r="A15" s="48"/>
      <c r="B15" s="26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359"/>
      <c r="U15" s="360"/>
      <c r="V15" s="361"/>
      <c r="W15" s="334"/>
      <c r="X15" s="335"/>
      <c r="Y15" s="335"/>
      <c r="Z15" s="335"/>
      <c r="AA15" s="335"/>
      <c r="AB15" s="335"/>
      <c r="AC15" s="335"/>
      <c r="AD15" s="336"/>
      <c r="AE15" s="305"/>
      <c r="AF15" s="298"/>
      <c r="AG15" s="304"/>
      <c r="AH15" s="325" t="s">
        <v>54</v>
      </c>
      <c r="AI15" s="329"/>
      <c r="AJ15" s="325" t="s">
        <v>57</v>
      </c>
      <c r="AK15" s="326"/>
      <c r="AL15" s="329" t="s">
        <v>80</v>
      </c>
      <c r="AM15" s="326"/>
      <c r="AN15" s="373" t="s">
        <v>49</v>
      </c>
      <c r="AO15" s="417"/>
      <c r="AP15" s="320"/>
      <c r="AQ15" s="322"/>
      <c r="AR15" s="322"/>
      <c r="AS15" s="302"/>
      <c r="AT15" s="302"/>
      <c r="AU15" s="322"/>
      <c r="AV15" s="322"/>
      <c r="AW15" s="300"/>
      <c r="AX15" s="411" t="s">
        <v>45</v>
      </c>
      <c r="AY15" s="412"/>
      <c r="AZ15" s="412"/>
      <c r="BA15" s="412"/>
      <c r="BB15" s="411" t="s">
        <v>45</v>
      </c>
      <c r="BC15" s="412"/>
      <c r="BD15" s="412"/>
      <c r="BE15" s="413"/>
      <c r="BK15" s="296"/>
    </row>
    <row r="16" spans="1:63" s="49" customFormat="1" ht="30" customHeight="1">
      <c r="A16" s="48"/>
      <c r="B16" s="26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359"/>
      <c r="U16" s="360"/>
      <c r="V16" s="361"/>
      <c r="W16" s="334"/>
      <c r="X16" s="335"/>
      <c r="Y16" s="335"/>
      <c r="Z16" s="335"/>
      <c r="AA16" s="335"/>
      <c r="AB16" s="335"/>
      <c r="AC16" s="335"/>
      <c r="AD16" s="336"/>
      <c r="AE16" s="305"/>
      <c r="AF16" s="298"/>
      <c r="AG16" s="304"/>
      <c r="AH16" s="327"/>
      <c r="AI16" s="330"/>
      <c r="AJ16" s="327"/>
      <c r="AK16" s="328"/>
      <c r="AL16" s="330"/>
      <c r="AM16" s="328"/>
      <c r="AN16" s="374"/>
      <c r="AO16" s="417"/>
      <c r="AP16" s="320"/>
      <c r="AQ16" s="322"/>
      <c r="AR16" s="322"/>
      <c r="AS16" s="302"/>
      <c r="AT16" s="302"/>
      <c r="AU16" s="322"/>
      <c r="AV16" s="322"/>
      <c r="AW16" s="300"/>
      <c r="AX16" s="350" t="s">
        <v>15</v>
      </c>
      <c r="AY16" s="352" t="s">
        <v>26</v>
      </c>
      <c r="AZ16" s="353"/>
      <c r="BA16" s="353"/>
      <c r="BB16" s="350" t="s">
        <v>15</v>
      </c>
      <c r="BC16" s="323" t="s">
        <v>26</v>
      </c>
      <c r="BD16" s="323"/>
      <c r="BE16" s="324"/>
      <c r="BK16" s="296"/>
    </row>
    <row r="17" spans="1:109" s="49" customFormat="1" ht="155.25" customHeight="1" thickBot="1">
      <c r="A17" s="48"/>
      <c r="B17" s="26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359"/>
      <c r="U17" s="360"/>
      <c r="V17" s="361"/>
      <c r="W17" s="334"/>
      <c r="X17" s="335"/>
      <c r="Y17" s="335"/>
      <c r="Z17" s="335"/>
      <c r="AA17" s="335"/>
      <c r="AB17" s="335"/>
      <c r="AC17" s="335"/>
      <c r="AD17" s="336"/>
      <c r="AE17" s="305"/>
      <c r="AF17" s="298"/>
      <c r="AG17" s="305"/>
      <c r="AH17" s="28" t="s">
        <v>55</v>
      </c>
      <c r="AI17" s="23" t="s">
        <v>56</v>
      </c>
      <c r="AJ17" s="28" t="s">
        <v>55</v>
      </c>
      <c r="AK17" s="23" t="s">
        <v>56</v>
      </c>
      <c r="AL17" s="28" t="s">
        <v>55</v>
      </c>
      <c r="AM17" s="23" t="s">
        <v>56</v>
      </c>
      <c r="AN17" s="375"/>
      <c r="AO17" s="417"/>
      <c r="AP17" s="320"/>
      <c r="AQ17" s="322"/>
      <c r="AR17" s="322"/>
      <c r="AS17" s="302"/>
      <c r="AT17" s="302"/>
      <c r="AU17" s="322"/>
      <c r="AV17" s="322"/>
      <c r="AW17" s="300"/>
      <c r="AX17" s="351"/>
      <c r="AY17" s="24" t="s">
        <v>25</v>
      </c>
      <c r="AZ17" s="24" t="s">
        <v>27</v>
      </c>
      <c r="BA17" s="25" t="s">
        <v>53</v>
      </c>
      <c r="BB17" s="351"/>
      <c r="BC17" s="26" t="s">
        <v>25</v>
      </c>
      <c r="BD17" s="26" t="s">
        <v>27</v>
      </c>
      <c r="BE17" s="27" t="s">
        <v>28</v>
      </c>
      <c r="BK17" s="296"/>
    </row>
    <row r="18" spans="1:109" s="57" customFormat="1" ht="42.75" customHeight="1" thickTop="1" thickBot="1">
      <c r="A18" s="51"/>
      <c r="B18" s="52">
        <v>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367">
        <v>2</v>
      </c>
      <c r="U18" s="368"/>
      <c r="V18" s="369"/>
      <c r="W18" s="370">
        <v>3</v>
      </c>
      <c r="X18" s="371"/>
      <c r="Y18" s="371"/>
      <c r="Z18" s="371"/>
      <c r="AA18" s="371"/>
      <c r="AB18" s="371"/>
      <c r="AC18" s="371"/>
      <c r="AD18" s="371"/>
      <c r="AE18" s="122">
        <v>4</v>
      </c>
      <c r="AF18" s="54">
        <v>5</v>
      </c>
      <c r="AG18" s="55">
        <v>6</v>
      </c>
      <c r="AH18" s="122">
        <v>7</v>
      </c>
      <c r="AI18" s="54">
        <v>8</v>
      </c>
      <c r="AJ18" s="55">
        <v>9</v>
      </c>
      <c r="AK18" s="122">
        <v>10</v>
      </c>
      <c r="AL18" s="54">
        <v>11</v>
      </c>
      <c r="AM18" s="55">
        <v>12</v>
      </c>
      <c r="AN18" s="122">
        <v>13</v>
      </c>
      <c r="AO18" s="54">
        <v>14</v>
      </c>
      <c r="AP18" s="55">
        <v>15</v>
      </c>
      <c r="AQ18" s="122">
        <v>16</v>
      </c>
      <c r="AR18" s="54">
        <v>17</v>
      </c>
      <c r="AS18" s="55">
        <v>18</v>
      </c>
      <c r="AT18" s="122">
        <v>19</v>
      </c>
      <c r="AU18" s="54">
        <v>20</v>
      </c>
      <c r="AV18" s="55">
        <v>21</v>
      </c>
      <c r="AW18" s="122">
        <v>22</v>
      </c>
      <c r="AX18" s="54">
        <v>23</v>
      </c>
      <c r="AY18" s="55">
        <v>24</v>
      </c>
      <c r="AZ18" s="122">
        <v>25</v>
      </c>
      <c r="BA18" s="54">
        <v>26</v>
      </c>
      <c r="BB18" s="55">
        <v>27</v>
      </c>
      <c r="BC18" s="122">
        <v>28</v>
      </c>
      <c r="BD18" s="54">
        <v>29</v>
      </c>
      <c r="BE18" s="56">
        <v>30</v>
      </c>
    </row>
    <row r="19" spans="1:109" s="173" customFormat="1" ht="50.1" customHeight="1" thickBot="1">
      <c r="A19" s="170"/>
      <c r="B19" s="267" t="s">
        <v>81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8"/>
      <c r="BF19" s="171"/>
      <c r="BG19" s="171"/>
      <c r="BH19" s="171"/>
      <c r="BI19" s="40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2"/>
    </row>
    <row r="20" spans="1:109" s="171" customFormat="1" ht="57.6" customHeight="1" thickBot="1">
      <c r="A20" s="170"/>
      <c r="B20" s="267" t="s">
        <v>82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8"/>
      <c r="BI20" s="401"/>
    </row>
    <row r="21" spans="1:109" s="80" customFormat="1" ht="99.6" customHeight="1">
      <c r="A21" s="113"/>
      <c r="B21" s="64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402" t="s">
        <v>83</v>
      </c>
      <c r="U21" s="403"/>
      <c r="V21" s="404"/>
      <c r="W21" s="259" t="s">
        <v>65</v>
      </c>
      <c r="X21" s="260"/>
      <c r="Y21" s="260"/>
      <c r="Z21" s="260"/>
      <c r="AA21" s="260"/>
      <c r="AB21" s="260"/>
      <c r="AC21" s="260"/>
      <c r="AD21" s="261"/>
      <c r="AE21" s="65">
        <v>3</v>
      </c>
      <c r="AF21" s="66">
        <f t="shared" ref="AF21:AF28" si="0">AE21*30</f>
        <v>90</v>
      </c>
      <c r="AG21" s="66">
        <f>AH21+AJ21+AL21</f>
        <v>54</v>
      </c>
      <c r="AH21" s="66">
        <v>18</v>
      </c>
      <c r="AI21" s="66"/>
      <c r="AJ21" s="66">
        <v>18</v>
      </c>
      <c r="AK21" s="66"/>
      <c r="AL21" s="175">
        <v>18</v>
      </c>
      <c r="AM21" s="175"/>
      <c r="AN21" s="175"/>
      <c r="AO21" s="176">
        <f t="shared" ref="AO21:AO28" si="1">AF21-AG21</f>
        <v>36</v>
      </c>
      <c r="AP21" s="131"/>
      <c r="AQ21" s="69">
        <v>6</v>
      </c>
      <c r="AR21" s="69">
        <v>6</v>
      </c>
      <c r="AS21" s="70"/>
      <c r="AT21" s="68"/>
      <c r="AU21" s="69"/>
      <c r="AV21" s="69"/>
      <c r="AW21" s="70"/>
      <c r="AX21" s="68"/>
      <c r="AY21" s="69"/>
      <c r="AZ21" s="69"/>
      <c r="BA21" s="132"/>
      <c r="BB21" s="108">
        <f>SUM(BC21:BE21)</f>
        <v>3</v>
      </c>
      <c r="BC21" s="109">
        <v>1</v>
      </c>
      <c r="BD21" s="109">
        <v>1</v>
      </c>
      <c r="BE21" s="64">
        <v>1</v>
      </c>
      <c r="BI21" s="401"/>
    </row>
    <row r="22" spans="1:109" s="80" customFormat="1" ht="107.4" customHeight="1">
      <c r="A22" s="113"/>
      <c r="B22" s="71">
        <v>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405" t="s">
        <v>84</v>
      </c>
      <c r="U22" s="406"/>
      <c r="V22" s="407"/>
      <c r="W22" s="247" t="s">
        <v>65</v>
      </c>
      <c r="X22" s="248"/>
      <c r="Y22" s="248"/>
      <c r="Z22" s="248"/>
      <c r="AA22" s="248"/>
      <c r="AB22" s="248"/>
      <c r="AC22" s="248"/>
      <c r="AD22" s="249"/>
      <c r="AE22" s="58">
        <v>3</v>
      </c>
      <c r="AF22" s="59">
        <f t="shared" si="0"/>
        <v>90</v>
      </c>
      <c r="AG22" s="59">
        <f>AH22+AJ22+AL22</f>
        <v>36</v>
      </c>
      <c r="AH22" s="59">
        <v>27</v>
      </c>
      <c r="AI22" s="59"/>
      <c r="AJ22" s="59">
        <v>9</v>
      </c>
      <c r="AK22" s="59"/>
      <c r="AL22" s="124"/>
      <c r="AM22" s="124"/>
      <c r="AN22" s="124"/>
      <c r="AO22" s="123">
        <f t="shared" si="1"/>
        <v>54</v>
      </c>
      <c r="AP22" s="147">
        <v>5</v>
      </c>
      <c r="AQ22" s="62"/>
      <c r="AR22" s="62">
        <v>5</v>
      </c>
      <c r="AS22" s="63"/>
      <c r="AT22" s="61"/>
      <c r="AU22" s="62"/>
      <c r="AV22" s="62"/>
      <c r="AW22" s="63"/>
      <c r="AX22" s="151">
        <f>SUM(AY22:BA22)</f>
        <v>2</v>
      </c>
      <c r="AY22" s="152">
        <v>1.5</v>
      </c>
      <c r="AZ22" s="152">
        <v>0.5</v>
      </c>
      <c r="BA22" s="152"/>
      <c r="BB22" s="151"/>
      <c r="BC22" s="152"/>
      <c r="BD22" s="152"/>
      <c r="BE22" s="178"/>
      <c r="BI22" s="177"/>
    </row>
    <row r="23" spans="1:109" s="80" customFormat="1" ht="175.95" customHeight="1">
      <c r="A23" s="113"/>
      <c r="B23" s="71">
        <v>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244" t="s">
        <v>85</v>
      </c>
      <c r="U23" s="245"/>
      <c r="V23" s="246"/>
      <c r="W23" s="247" t="s">
        <v>65</v>
      </c>
      <c r="X23" s="248"/>
      <c r="Y23" s="248"/>
      <c r="Z23" s="248"/>
      <c r="AA23" s="248"/>
      <c r="AB23" s="248"/>
      <c r="AC23" s="248"/>
      <c r="AD23" s="249"/>
      <c r="AE23" s="58">
        <v>3</v>
      </c>
      <c r="AF23" s="59">
        <f t="shared" si="0"/>
        <v>90</v>
      </c>
      <c r="AG23" s="59">
        <f>AH23+AJ23+AL23</f>
        <v>45</v>
      </c>
      <c r="AH23" s="59">
        <v>18</v>
      </c>
      <c r="AI23" s="59">
        <v>10</v>
      </c>
      <c r="AJ23" s="59"/>
      <c r="AK23" s="59"/>
      <c r="AL23" s="124">
        <v>27</v>
      </c>
      <c r="AM23" s="124">
        <v>14</v>
      </c>
      <c r="AN23" s="124">
        <f>AG23-AI23-AK23-AM23</f>
        <v>21</v>
      </c>
      <c r="AO23" s="123">
        <f t="shared" si="1"/>
        <v>45</v>
      </c>
      <c r="AP23" s="147">
        <v>6</v>
      </c>
      <c r="AQ23" s="62"/>
      <c r="AR23" s="62">
        <v>6</v>
      </c>
      <c r="AS23" s="63"/>
      <c r="AT23" s="61"/>
      <c r="AU23" s="62">
        <v>6</v>
      </c>
      <c r="AV23" s="62"/>
      <c r="AW23" s="63"/>
      <c r="AX23" s="239"/>
      <c r="AY23" s="240"/>
      <c r="AZ23" s="240"/>
      <c r="BA23" s="241"/>
      <c r="BB23" s="151">
        <f>SUM(BC23:BE23)</f>
        <v>2.5</v>
      </c>
      <c r="BC23" s="152">
        <v>1</v>
      </c>
      <c r="BD23" s="152"/>
      <c r="BE23" s="178">
        <v>1.5</v>
      </c>
      <c r="BI23" s="177"/>
    </row>
    <row r="24" spans="1:109" s="80" customFormat="1" ht="240" customHeight="1">
      <c r="A24" s="113"/>
      <c r="B24" s="71">
        <v>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244" t="s">
        <v>86</v>
      </c>
      <c r="U24" s="245"/>
      <c r="V24" s="246"/>
      <c r="W24" s="247" t="s">
        <v>65</v>
      </c>
      <c r="X24" s="248"/>
      <c r="Y24" s="248"/>
      <c r="Z24" s="248"/>
      <c r="AA24" s="248"/>
      <c r="AB24" s="248"/>
      <c r="AC24" s="248"/>
      <c r="AD24" s="249"/>
      <c r="AE24" s="58">
        <v>3.5</v>
      </c>
      <c r="AF24" s="59">
        <f t="shared" si="0"/>
        <v>105</v>
      </c>
      <c r="AG24" s="59">
        <f>AH24+AJ24+AL24</f>
        <v>54</v>
      </c>
      <c r="AH24" s="59">
        <v>36</v>
      </c>
      <c r="AI24" s="59">
        <v>18</v>
      </c>
      <c r="AJ24" s="59">
        <v>18</v>
      </c>
      <c r="AK24" s="59">
        <v>10</v>
      </c>
      <c r="AL24" s="124"/>
      <c r="AM24" s="124"/>
      <c r="AN24" s="124">
        <f>AG24-AI24-AK24-AM24</f>
        <v>26</v>
      </c>
      <c r="AO24" s="123">
        <f t="shared" si="1"/>
        <v>51</v>
      </c>
      <c r="AP24" s="147">
        <v>5</v>
      </c>
      <c r="AQ24" s="62"/>
      <c r="AR24" s="62">
        <v>5</v>
      </c>
      <c r="AS24" s="63"/>
      <c r="AT24" s="61"/>
      <c r="AU24" s="62"/>
      <c r="AV24" s="62"/>
      <c r="AW24" s="63"/>
      <c r="AX24" s="72">
        <f>SUM(AY24:BA24)</f>
        <v>3</v>
      </c>
      <c r="AY24" s="62">
        <v>2</v>
      </c>
      <c r="AZ24" s="62">
        <v>1</v>
      </c>
      <c r="BA24" s="148"/>
      <c r="BB24" s="72"/>
      <c r="BC24" s="73"/>
      <c r="BD24" s="73"/>
      <c r="BE24" s="178"/>
      <c r="BI24" s="177"/>
    </row>
    <row r="25" spans="1:109" s="80" customFormat="1" ht="166.95" customHeight="1">
      <c r="A25" s="113"/>
      <c r="B25" s="71">
        <v>5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244" t="s">
        <v>87</v>
      </c>
      <c r="U25" s="245"/>
      <c r="V25" s="246"/>
      <c r="W25" s="247" t="s">
        <v>65</v>
      </c>
      <c r="X25" s="248"/>
      <c r="Y25" s="248"/>
      <c r="Z25" s="248"/>
      <c r="AA25" s="248"/>
      <c r="AB25" s="248"/>
      <c r="AC25" s="248"/>
      <c r="AD25" s="249"/>
      <c r="AE25" s="58">
        <v>1</v>
      </c>
      <c r="AF25" s="59">
        <f t="shared" si="0"/>
        <v>30</v>
      </c>
      <c r="AG25" s="59"/>
      <c r="AH25" s="59"/>
      <c r="AI25" s="59"/>
      <c r="AJ25" s="59"/>
      <c r="AK25" s="59"/>
      <c r="AL25" s="124"/>
      <c r="AM25" s="124"/>
      <c r="AN25" s="124"/>
      <c r="AO25" s="123">
        <f t="shared" si="1"/>
        <v>30</v>
      </c>
      <c r="AP25" s="147"/>
      <c r="AQ25" s="62">
        <v>5</v>
      </c>
      <c r="AR25" s="62"/>
      <c r="AS25" s="63"/>
      <c r="AT25" s="61">
        <v>5</v>
      </c>
      <c r="AU25" s="62"/>
      <c r="AV25" s="62"/>
      <c r="AW25" s="63"/>
      <c r="AX25" s="72"/>
      <c r="AY25" s="62"/>
      <c r="AZ25" s="62"/>
      <c r="BA25" s="148"/>
      <c r="BB25" s="72"/>
      <c r="BC25" s="73"/>
      <c r="BD25" s="73"/>
      <c r="BE25" s="178"/>
      <c r="BI25" s="177"/>
    </row>
    <row r="26" spans="1:109" s="80" customFormat="1" ht="109.2" customHeight="1">
      <c r="A26" s="113"/>
      <c r="B26" s="71">
        <v>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244" t="s">
        <v>88</v>
      </c>
      <c r="U26" s="245"/>
      <c r="V26" s="246"/>
      <c r="W26" s="247" t="s">
        <v>65</v>
      </c>
      <c r="X26" s="248"/>
      <c r="Y26" s="248"/>
      <c r="Z26" s="248"/>
      <c r="AA26" s="248"/>
      <c r="AB26" s="248"/>
      <c r="AC26" s="248"/>
      <c r="AD26" s="249"/>
      <c r="AE26" s="58">
        <v>2.5</v>
      </c>
      <c r="AF26" s="59">
        <f t="shared" si="0"/>
        <v>75</v>
      </c>
      <c r="AG26" s="59">
        <f>AH26+AJ26+AL26</f>
        <v>45</v>
      </c>
      <c r="AH26" s="59">
        <v>27</v>
      </c>
      <c r="AI26" s="59">
        <v>14</v>
      </c>
      <c r="AJ26" s="59">
        <v>18</v>
      </c>
      <c r="AK26" s="59">
        <v>10</v>
      </c>
      <c r="AL26" s="124"/>
      <c r="AM26" s="124"/>
      <c r="AN26" s="124">
        <f>AG26-AI26-AK26-AM26</f>
        <v>21</v>
      </c>
      <c r="AO26" s="123">
        <f t="shared" si="1"/>
        <v>30</v>
      </c>
      <c r="AP26" s="147"/>
      <c r="AQ26" s="62">
        <v>6</v>
      </c>
      <c r="AR26" s="62">
        <v>6</v>
      </c>
      <c r="AS26" s="63"/>
      <c r="AT26" s="61"/>
      <c r="AU26" s="62"/>
      <c r="AV26" s="62"/>
      <c r="AW26" s="63"/>
      <c r="AX26" s="72"/>
      <c r="AY26" s="62"/>
      <c r="AZ26" s="62"/>
      <c r="BA26" s="148"/>
      <c r="BB26" s="72">
        <f>SUM(BC26:BE26)</f>
        <v>2.5</v>
      </c>
      <c r="BC26" s="62">
        <v>1.5</v>
      </c>
      <c r="BD26" s="62">
        <v>1</v>
      </c>
      <c r="BE26" s="63"/>
      <c r="BI26" s="177"/>
    </row>
    <row r="27" spans="1:109" s="80" customFormat="1" ht="119.4" customHeight="1">
      <c r="A27" s="113"/>
      <c r="B27" s="71">
        <v>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244" t="s">
        <v>89</v>
      </c>
      <c r="U27" s="245"/>
      <c r="V27" s="246"/>
      <c r="W27" s="247" t="s">
        <v>65</v>
      </c>
      <c r="X27" s="248"/>
      <c r="Y27" s="248"/>
      <c r="Z27" s="248"/>
      <c r="AA27" s="248"/>
      <c r="AB27" s="248"/>
      <c r="AC27" s="248"/>
      <c r="AD27" s="249"/>
      <c r="AE27" s="58">
        <v>3</v>
      </c>
      <c r="AF27" s="59">
        <f t="shared" si="0"/>
        <v>90</v>
      </c>
      <c r="AG27" s="59">
        <f>AH27+AJ27+AL27</f>
        <v>54</v>
      </c>
      <c r="AH27" s="59">
        <v>36</v>
      </c>
      <c r="AI27" s="59">
        <v>18</v>
      </c>
      <c r="AJ27" s="59">
        <v>18</v>
      </c>
      <c r="AK27" s="59">
        <v>10</v>
      </c>
      <c r="AL27" s="124"/>
      <c r="AM27" s="124"/>
      <c r="AN27" s="124">
        <f>AG27-AI27-AK27-AM27</f>
        <v>26</v>
      </c>
      <c r="AO27" s="123">
        <f t="shared" si="1"/>
        <v>36</v>
      </c>
      <c r="AP27" s="147"/>
      <c r="AQ27" s="62">
        <v>5</v>
      </c>
      <c r="AR27" s="62">
        <v>5</v>
      </c>
      <c r="AS27" s="63"/>
      <c r="AT27" s="61"/>
      <c r="AU27" s="62"/>
      <c r="AV27" s="62"/>
      <c r="AW27" s="63"/>
      <c r="AX27" s="72">
        <f>SUM(AY27:BA27)</f>
        <v>3</v>
      </c>
      <c r="AY27" s="62">
        <v>2</v>
      </c>
      <c r="AZ27" s="62">
        <v>1</v>
      </c>
      <c r="BA27" s="148"/>
      <c r="BB27" s="72"/>
      <c r="BC27" s="62"/>
      <c r="BD27" s="62"/>
      <c r="BE27" s="63"/>
      <c r="BI27" s="177"/>
    </row>
    <row r="28" spans="1:109" s="80" customFormat="1" ht="107.4" customHeight="1" thickBot="1">
      <c r="A28" s="113"/>
      <c r="B28" s="74">
        <v>8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250" t="s">
        <v>90</v>
      </c>
      <c r="U28" s="251"/>
      <c r="V28" s="252"/>
      <c r="W28" s="253" t="s">
        <v>65</v>
      </c>
      <c r="X28" s="254"/>
      <c r="Y28" s="254"/>
      <c r="Z28" s="254"/>
      <c r="AA28" s="254"/>
      <c r="AB28" s="254"/>
      <c r="AC28" s="254"/>
      <c r="AD28" s="255"/>
      <c r="AE28" s="155">
        <v>3</v>
      </c>
      <c r="AF28" s="156">
        <f t="shared" si="0"/>
        <v>90</v>
      </c>
      <c r="AG28" s="156">
        <f>AH28+AJ28+AL28</f>
        <v>54</v>
      </c>
      <c r="AH28" s="156">
        <v>18</v>
      </c>
      <c r="AI28" s="156">
        <v>10</v>
      </c>
      <c r="AJ28" s="156">
        <v>36</v>
      </c>
      <c r="AK28" s="156">
        <v>18</v>
      </c>
      <c r="AL28" s="179"/>
      <c r="AM28" s="179"/>
      <c r="AN28" s="179">
        <f>AG28-AI28-AK28-AM28</f>
        <v>26</v>
      </c>
      <c r="AO28" s="157">
        <f t="shared" si="1"/>
        <v>36</v>
      </c>
      <c r="AP28" s="180"/>
      <c r="AQ28" s="159">
        <v>5</v>
      </c>
      <c r="AR28" s="159">
        <v>5</v>
      </c>
      <c r="AS28" s="160"/>
      <c r="AT28" s="158"/>
      <c r="AU28" s="159">
        <v>5</v>
      </c>
      <c r="AV28" s="159"/>
      <c r="AW28" s="160"/>
      <c r="AX28" s="110">
        <f>SUM(AY28:BA28)</f>
        <v>3</v>
      </c>
      <c r="AY28" s="159">
        <v>1</v>
      </c>
      <c r="AZ28" s="159">
        <v>2</v>
      </c>
      <c r="BA28" s="181"/>
      <c r="BB28" s="110"/>
      <c r="BC28" s="159"/>
      <c r="BD28" s="159"/>
      <c r="BE28" s="160"/>
      <c r="BI28" s="177"/>
    </row>
    <row r="29" spans="1:109" s="79" customFormat="1" ht="61.95" customHeight="1" thickBot="1">
      <c r="A29" s="11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394" t="s">
        <v>91</v>
      </c>
      <c r="U29" s="395"/>
      <c r="V29" s="395"/>
      <c r="W29" s="395"/>
      <c r="X29" s="395"/>
      <c r="Y29" s="395"/>
      <c r="Z29" s="395"/>
      <c r="AA29" s="395"/>
      <c r="AB29" s="395"/>
      <c r="AC29" s="396"/>
      <c r="AD29" s="183"/>
      <c r="AE29" s="184">
        <f t="shared" ref="AE29:AO29" si="2">SUM(AE21:AE28)</f>
        <v>22</v>
      </c>
      <c r="AF29" s="185">
        <f t="shared" si="2"/>
        <v>660</v>
      </c>
      <c r="AG29" s="185">
        <f t="shared" si="2"/>
        <v>342</v>
      </c>
      <c r="AH29" s="185">
        <f t="shared" si="2"/>
        <v>180</v>
      </c>
      <c r="AI29" s="185">
        <f t="shared" si="2"/>
        <v>70</v>
      </c>
      <c r="AJ29" s="185">
        <f t="shared" si="2"/>
        <v>117</v>
      </c>
      <c r="AK29" s="185">
        <f t="shared" si="2"/>
        <v>48</v>
      </c>
      <c r="AL29" s="185">
        <f t="shared" si="2"/>
        <v>45</v>
      </c>
      <c r="AM29" s="185">
        <f t="shared" si="2"/>
        <v>14</v>
      </c>
      <c r="AN29" s="75">
        <f t="shared" si="2"/>
        <v>120</v>
      </c>
      <c r="AO29" s="127">
        <f t="shared" si="2"/>
        <v>318</v>
      </c>
      <c r="AP29" s="162">
        <v>3</v>
      </c>
      <c r="AQ29" s="77">
        <v>5</v>
      </c>
      <c r="AR29" s="77">
        <v>7</v>
      </c>
      <c r="AS29" s="78"/>
      <c r="AT29" s="162">
        <v>1</v>
      </c>
      <c r="AU29" s="77">
        <v>2</v>
      </c>
      <c r="AV29" s="77"/>
      <c r="AW29" s="186"/>
      <c r="AX29" s="97">
        <f t="shared" ref="AX29:BE29" si="3">SUM(AX21:AX28)</f>
        <v>11</v>
      </c>
      <c r="AY29" s="107">
        <f t="shared" si="3"/>
        <v>6.5</v>
      </c>
      <c r="AZ29" s="107">
        <f t="shared" si="3"/>
        <v>4.5</v>
      </c>
      <c r="BA29" s="98"/>
      <c r="BB29" s="76">
        <f t="shared" si="3"/>
        <v>8</v>
      </c>
      <c r="BC29" s="77">
        <f t="shared" si="3"/>
        <v>3.5</v>
      </c>
      <c r="BD29" s="77">
        <f t="shared" si="3"/>
        <v>2</v>
      </c>
      <c r="BE29" s="78">
        <f t="shared" si="3"/>
        <v>2.5</v>
      </c>
      <c r="BF29" s="79" t="s">
        <v>71</v>
      </c>
    </row>
    <row r="30" spans="1:109" s="80" customFormat="1" ht="66" customHeight="1" thickBot="1">
      <c r="A30" s="113"/>
      <c r="B30" s="365" t="s">
        <v>92</v>
      </c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6"/>
    </row>
    <row r="31" spans="1:109" s="6" customFormat="1" ht="117.6" customHeight="1">
      <c r="A31" s="111"/>
      <c r="B31" s="64">
        <v>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256" t="s">
        <v>93</v>
      </c>
      <c r="U31" s="257"/>
      <c r="V31" s="258"/>
      <c r="W31" s="259"/>
      <c r="X31" s="260"/>
      <c r="Y31" s="260"/>
      <c r="Z31" s="260"/>
      <c r="AA31" s="260"/>
      <c r="AB31" s="260"/>
      <c r="AC31" s="260"/>
      <c r="AD31" s="261"/>
      <c r="AE31" s="65"/>
      <c r="AF31" s="66"/>
      <c r="AG31" s="66"/>
      <c r="AH31" s="66"/>
      <c r="AI31" s="66"/>
      <c r="AJ31" s="66"/>
      <c r="AK31" s="66"/>
      <c r="AL31" s="66"/>
      <c r="AM31" s="66"/>
      <c r="AN31" s="67"/>
      <c r="AO31" s="130"/>
      <c r="AP31" s="131"/>
      <c r="AQ31" s="69"/>
      <c r="AR31" s="69"/>
      <c r="AS31" s="70"/>
      <c r="AT31" s="68"/>
      <c r="AU31" s="69"/>
      <c r="AV31" s="69"/>
      <c r="AW31" s="70"/>
      <c r="AX31" s="108"/>
      <c r="AY31" s="69"/>
      <c r="AZ31" s="69"/>
      <c r="BA31" s="132"/>
      <c r="BB31" s="108"/>
      <c r="BC31" s="69"/>
      <c r="BD31" s="69"/>
      <c r="BE31" s="70"/>
      <c r="BG31" s="133"/>
    </row>
    <row r="32" spans="1:109" s="80" customFormat="1" ht="72" customHeight="1">
      <c r="A32" s="113"/>
      <c r="B32" s="134">
        <v>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382" t="s">
        <v>94</v>
      </c>
      <c r="U32" s="383"/>
      <c r="V32" s="136" t="s">
        <v>95</v>
      </c>
      <c r="W32" s="382" t="s">
        <v>96</v>
      </c>
      <c r="X32" s="399"/>
      <c r="Y32" s="399"/>
      <c r="Z32" s="399"/>
      <c r="AA32" s="399"/>
      <c r="AB32" s="399"/>
      <c r="AC32" s="400"/>
      <c r="AD32" s="187"/>
      <c r="AE32" s="163">
        <v>2</v>
      </c>
      <c r="AF32" s="164">
        <f>AE32*30</f>
        <v>60</v>
      </c>
      <c r="AG32" s="164">
        <f>AH32+AJ32+AL32</f>
        <v>36</v>
      </c>
      <c r="AH32" s="164">
        <v>18</v>
      </c>
      <c r="AI32" s="164"/>
      <c r="AJ32" s="164">
        <v>18</v>
      </c>
      <c r="AK32" s="164"/>
      <c r="AL32" s="188"/>
      <c r="AM32" s="188"/>
      <c r="AN32" s="188"/>
      <c r="AO32" s="137">
        <f>AF32-AG32</f>
        <v>24</v>
      </c>
      <c r="AP32" s="138"/>
      <c r="AQ32" s="139">
        <v>6</v>
      </c>
      <c r="AR32" s="139"/>
      <c r="AS32" s="140"/>
      <c r="AT32" s="141"/>
      <c r="AU32" s="139"/>
      <c r="AV32" s="139"/>
      <c r="AW32" s="140"/>
      <c r="AX32" s="143"/>
      <c r="AY32" s="139"/>
      <c r="AZ32" s="139"/>
      <c r="BA32" s="142"/>
      <c r="BB32" s="143">
        <f>SUM(BC32:BE32)</f>
        <v>2</v>
      </c>
      <c r="BC32" s="139">
        <v>1</v>
      </c>
      <c r="BD32" s="139">
        <v>1</v>
      </c>
      <c r="BE32" s="140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</row>
    <row r="33" spans="1:74" s="80" customFormat="1" ht="124.95" customHeight="1">
      <c r="A33" s="113"/>
      <c r="B33" s="71">
        <v>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378" t="s">
        <v>97</v>
      </c>
      <c r="U33" s="379"/>
      <c r="V33" s="150" t="s">
        <v>98</v>
      </c>
      <c r="W33" s="378" t="s">
        <v>99</v>
      </c>
      <c r="X33" s="384"/>
      <c r="Y33" s="384"/>
      <c r="Z33" s="384"/>
      <c r="AA33" s="384"/>
      <c r="AB33" s="384"/>
      <c r="AC33" s="391"/>
      <c r="AD33" s="189"/>
      <c r="AE33" s="58">
        <v>2</v>
      </c>
      <c r="AF33" s="59">
        <f>AE33*30</f>
        <v>60</v>
      </c>
      <c r="AG33" s="59">
        <f>AH33+AJ33+AL33</f>
        <v>36</v>
      </c>
      <c r="AH33" s="59">
        <v>18</v>
      </c>
      <c r="AI33" s="59"/>
      <c r="AJ33" s="59">
        <v>18</v>
      </c>
      <c r="AK33" s="59"/>
      <c r="AL33" s="124"/>
      <c r="AM33" s="124"/>
      <c r="AN33" s="124"/>
      <c r="AO33" s="123">
        <f>AF33-AG33</f>
        <v>24</v>
      </c>
      <c r="AP33" s="147"/>
      <c r="AQ33" s="62">
        <v>6</v>
      </c>
      <c r="AR33" s="62"/>
      <c r="AS33" s="63"/>
      <c r="AT33" s="61"/>
      <c r="AU33" s="62"/>
      <c r="AV33" s="62"/>
      <c r="AW33" s="63"/>
      <c r="AX33" s="72"/>
      <c r="AY33" s="62"/>
      <c r="AZ33" s="62"/>
      <c r="BA33" s="148"/>
      <c r="BB33" s="72">
        <f>SUM(BC33:BE33)</f>
        <v>2</v>
      </c>
      <c r="BC33" s="62">
        <v>1</v>
      </c>
      <c r="BD33" s="62">
        <v>1</v>
      </c>
      <c r="BE33" s="63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</row>
    <row r="34" spans="1:74" s="80" customFormat="1" ht="135.6" customHeight="1">
      <c r="A34" s="113"/>
      <c r="B34" s="71">
        <v>9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378" t="s">
        <v>100</v>
      </c>
      <c r="U34" s="379"/>
      <c r="V34" s="150" t="s">
        <v>101</v>
      </c>
      <c r="W34" s="378" t="s">
        <v>99</v>
      </c>
      <c r="X34" s="384"/>
      <c r="Y34" s="384"/>
      <c r="Z34" s="384"/>
      <c r="AA34" s="384"/>
      <c r="AB34" s="384"/>
      <c r="AC34" s="391"/>
      <c r="AD34" s="189"/>
      <c r="AE34" s="58">
        <v>2</v>
      </c>
      <c r="AF34" s="59">
        <f>AE34*30</f>
        <v>60</v>
      </c>
      <c r="AG34" s="59">
        <f>AH34+AJ34+AL34</f>
        <v>36</v>
      </c>
      <c r="AH34" s="59">
        <v>18</v>
      </c>
      <c r="AI34" s="59"/>
      <c r="AJ34" s="59">
        <v>18</v>
      </c>
      <c r="AK34" s="59"/>
      <c r="AL34" s="124"/>
      <c r="AM34" s="124"/>
      <c r="AN34" s="124"/>
      <c r="AO34" s="123">
        <f>AF34-AG34</f>
        <v>24</v>
      </c>
      <c r="AP34" s="147"/>
      <c r="AQ34" s="62">
        <v>6</v>
      </c>
      <c r="AR34" s="62"/>
      <c r="AS34" s="63"/>
      <c r="AT34" s="61"/>
      <c r="AU34" s="62"/>
      <c r="AV34" s="62"/>
      <c r="AW34" s="63"/>
      <c r="AX34" s="72"/>
      <c r="AY34" s="62"/>
      <c r="AZ34" s="62"/>
      <c r="BA34" s="148"/>
      <c r="BB34" s="72">
        <f>SUM(BC34:BE34)</f>
        <v>2</v>
      </c>
      <c r="BC34" s="62">
        <v>1</v>
      </c>
      <c r="BD34" s="62">
        <v>1</v>
      </c>
      <c r="BE34" s="63"/>
      <c r="BF34" s="144"/>
      <c r="BG34" s="144" t="s">
        <v>71</v>
      </c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</row>
    <row r="35" spans="1:74" s="6" customFormat="1" ht="117.6" customHeight="1">
      <c r="A35" s="111"/>
      <c r="B35" s="71">
        <v>10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244" t="s">
        <v>102</v>
      </c>
      <c r="U35" s="245"/>
      <c r="V35" s="246"/>
      <c r="W35" s="247"/>
      <c r="X35" s="248"/>
      <c r="Y35" s="248"/>
      <c r="Z35" s="248"/>
      <c r="AA35" s="248"/>
      <c r="AB35" s="248"/>
      <c r="AC35" s="248"/>
      <c r="AD35" s="249"/>
      <c r="AE35" s="58"/>
      <c r="AF35" s="59"/>
      <c r="AG35" s="59"/>
      <c r="AH35" s="59"/>
      <c r="AI35" s="59"/>
      <c r="AJ35" s="59"/>
      <c r="AK35" s="59"/>
      <c r="AL35" s="59"/>
      <c r="AM35" s="59"/>
      <c r="AN35" s="60"/>
      <c r="AO35" s="146"/>
      <c r="AP35" s="147"/>
      <c r="AQ35" s="62"/>
      <c r="AR35" s="62"/>
      <c r="AS35" s="63"/>
      <c r="AT35" s="61"/>
      <c r="AU35" s="62"/>
      <c r="AV35" s="62"/>
      <c r="AW35" s="63"/>
      <c r="AX35" s="72"/>
      <c r="AY35" s="62"/>
      <c r="AZ35" s="62"/>
      <c r="BA35" s="148"/>
      <c r="BB35" s="72"/>
      <c r="BC35" s="62"/>
      <c r="BD35" s="62"/>
      <c r="BE35" s="63"/>
      <c r="BG35" s="133"/>
    </row>
    <row r="36" spans="1:74" s="80" customFormat="1" ht="192.6" customHeight="1">
      <c r="A36" s="113"/>
      <c r="B36" s="71">
        <v>10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378" t="s">
        <v>103</v>
      </c>
      <c r="U36" s="379"/>
      <c r="V36" s="150" t="s">
        <v>101</v>
      </c>
      <c r="W36" s="378" t="s">
        <v>104</v>
      </c>
      <c r="X36" s="384"/>
      <c r="Y36" s="384"/>
      <c r="Z36" s="384"/>
      <c r="AA36" s="384"/>
      <c r="AB36" s="384"/>
      <c r="AC36" s="391"/>
      <c r="AD36" s="189"/>
      <c r="AE36" s="58">
        <v>2.5</v>
      </c>
      <c r="AF36" s="59">
        <f>AE36*30</f>
        <v>75</v>
      </c>
      <c r="AG36" s="59">
        <f>AH36+AJ36+AL36</f>
        <v>54</v>
      </c>
      <c r="AH36" s="59"/>
      <c r="AI36" s="59"/>
      <c r="AJ36" s="59">
        <v>54</v>
      </c>
      <c r="AK36" s="59"/>
      <c r="AL36" s="124"/>
      <c r="AM36" s="124"/>
      <c r="AN36" s="124"/>
      <c r="AO36" s="123">
        <f>AF36-AG36</f>
        <v>21</v>
      </c>
      <c r="AP36" s="147"/>
      <c r="AQ36" s="62">
        <v>6</v>
      </c>
      <c r="AR36" s="62"/>
      <c r="AS36" s="63"/>
      <c r="AT36" s="61"/>
      <c r="AU36" s="62"/>
      <c r="AV36" s="62"/>
      <c r="AW36" s="63">
        <v>5</v>
      </c>
      <c r="AX36" s="72">
        <f>SUM(AY36:BA36)</f>
        <v>2</v>
      </c>
      <c r="AY36" s="62"/>
      <c r="AZ36" s="62">
        <v>2</v>
      </c>
      <c r="BA36" s="148"/>
      <c r="BB36" s="72">
        <f>SUM(BC36:BE36)</f>
        <v>1</v>
      </c>
      <c r="BC36" s="62"/>
      <c r="BD36" s="62">
        <v>1</v>
      </c>
      <c r="BE36" s="63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</row>
    <row r="37" spans="1:74" s="80" customFormat="1" ht="188.4" customHeight="1" thickBot="1">
      <c r="A37" s="113"/>
      <c r="B37" s="74">
        <v>10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380" t="s">
        <v>105</v>
      </c>
      <c r="U37" s="381"/>
      <c r="V37" s="154" t="s">
        <v>106</v>
      </c>
      <c r="W37" s="380" t="s">
        <v>72</v>
      </c>
      <c r="X37" s="392"/>
      <c r="Y37" s="392"/>
      <c r="Z37" s="392"/>
      <c r="AA37" s="392"/>
      <c r="AB37" s="392"/>
      <c r="AC37" s="393"/>
      <c r="AD37" s="190"/>
      <c r="AE37" s="155">
        <v>2.5</v>
      </c>
      <c r="AF37" s="156">
        <f>AE37*30</f>
        <v>75</v>
      </c>
      <c r="AG37" s="156">
        <f>AH37+AJ37+AL37</f>
        <v>54</v>
      </c>
      <c r="AH37" s="156"/>
      <c r="AI37" s="156"/>
      <c r="AJ37" s="156">
        <v>54</v>
      </c>
      <c r="AK37" s="156"/>
      <c r="AL37" s="179"/>
      <c r="AM37" s="179"/>
      <c r="AN37" s="179"/>
      <c r="AO37" s="157">
        <f>AF37-AG37</f>
        <v>21</v>
      </c>
      <c r="AP37" s="180"/>
      <c r="AQ37" s="159">
        <v>6</v>
      </c>
      <c r="AR37" s="159"/>
      <c r="AS37" s="160"/>
      <c r="AT37" s="158"/>
      <c r="AU37" s="159"/>
      <c r="AV37" s="159"/>
      <c r="AW37" s="160">
        <v>5</v>
      </c>
      <c r="AX37" s="110">
        <f>SUM(AY37:BA37)</f>
        <v>2</v>
      </c>
      <c r="AY37" s="159"/>
      <c r="AZ37" s="159">
        <v>2</v>
      </c>
      <c r="BA37" s="181"/>
      <c r="BB37" s="110">
        <f>SUM(BC37:BE37)</f>
        <v>1</v>
      </c>
      <c r="BC37" s="159"/>
      <c r="BD37" s="159">
        <v>1</v>
      </c>
      <c r="BE37" s="160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</row>
    <row r="38" spans="1:74" s="79" customFormat="1" ht="61.95" customHeight="1" thickBot="1">
      <c r="A38" s="11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394" t="s">
        <v>91</v>
      </c>
      <c r="U38" s="395"/>
      <c r="V38" s="395"/>
      <c r="W38" s="395"/>
      <c r="X38" s="395"/>
      <c r="Y38" s="395"/>
      <c r="Z38" s="395"/>
      <c r="AA38" s="395"/>
      <c r="AB38" s="395"/>
      <c r="AC38" s="396"/>
      <c r="AD38" s="183"/>
      <c r="AE38" s="125">
        <f t="shared" ref="AE38:AO38" si="4">AE32+AE36</f>
        <v>4.5</v>
      </c>
      <c r="AF38" s="126">
        <f t="shared" si="4"/>
        <v>135</v>
      </c>
      <c r="AG38" s="126">
        <f t="shared" si="4"/>
        <v>90</v>
      </c>
      <c r="AH38" s="126">
        <f t="shared" si="4"/>
        <v>18</v>
      </c>
      <c r="AI38" s="126"/>
      <c r="AJ38" s="126">
        <f t="shared" si="4"/>
        <v>72</v>
      </c>
      <c r="AK38" s="126"/>
      <c r="AL38" s="126"/>
      <c r="AM38" s="126"/>
      <c r="AN38" s="128"/>
      <c r="AO38" s="75">
        <f t="shared" si="4"/>
        <v>45</v>
      </c>
      <c r="AP38" s="97"/>
      <c r="AQ38" s="107">
        <v>2</v>
      </c>
      <c r="AR38" s="107"/>
      <c r="AS38" s="98"/>
      <c r="AT38" s="162"/>
      <c r="AU38" s="77"/>
      <c r="AV38" s="77"/>
      <c r="AW38" s="186">
        <v>1</v>
      </c>
      <c r="AX38" s="97">
        <f t="shared" ref="AX38:BD38" si="5">AX36+AX32</f>
        <v>2</v>
      </c>
      <c r="AY38" s="107"/>
      <c r="AZ38" s="107">
        <f t="shared" si="5"/>
        <v>2</v>
      </c>
      <c r="BA38" s="98"/>
      <c r="BB38" s="76">
        <f t="shared" si="5"/>
        <v>3</v>
      </c>
      <c r="BC38" s="77">
        <f t="shared" si="5"/>
        <v>1</v>
      </c>
      <c r="BD38" s="77">
        <f t="shared" si="5"/>
        <v>2</v>
      </c>
      <c r="BE38" s="78"/>
      <c r="BF38" s="79" t="s">
        <v>71</v>
      </c>
      <c r="BG38" s="79" t="s">
        <v>71</v>
      </c>
    </row>
    <row r="39" spans="1:74" s="79" customFormat="1" ht="69.599999999999994" customHeight="1" thickBot="1">
      <c r="A39" s="112"/>
      <c r="B39" s="161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376" t="s">
        <v>107</v>
      </c>
      <c r="U39" s="377"/>
      <c r="V39" s="377"/>
      <c r="W39" s="397"/>
      <c r="X39" s="397"/>
      <c r="Y39" s="397"/>
      <c r="Z39" s="397"/>
      <c r="AA39" s="397"/>
      <c r="AB39" s="397"/>
      <c r="AC39" s="398"/>
      <c r="AD39" s="191"/>
      <c r="AE39" s="125">
        <f t="shared" ref="AE39:AW39" si="6">AE29+AE38</f>
        <v>26.5</v>
      </c>
      <c r="AF39" s="126">
        <f t="shared" si="6"/>
        <v>795</v>
      </c>
      <c r="AG39" s="126">
        <f t="shared" si="6"/>
        <v>432</v>
      </c>
      <c r="AH39" s="126">
        <f t="shared" si="6"/>
        <v>198</v>
      </c>
      <c r="AI39" s="126">
        <f t="shared" si="6"/>
        <v>70</v>
      </c>
      <c r="AJ39" s="126">
        <f t="shared" si="6"/>
        <v>189</v>
      </c>
      <c r="AK39" s="126">
        <f t="shared" si="6"/>
        <v>48</v>
      </c>
      <c r="AL39" s="126">
        <f t="shared" si="6"/>
        <v>45</v>
      </c>
      <c r="AM39" s="126">
        <f t="shared" si="6"/>
        <v>14</v>
      </c>
      <c r="AN39" s="128">
        <f t="shared" si="6"/>
        <v>120</v>
      </c>
      <c r="AO39" s="192">
        <f t="shared" si="6"/>
        <v>363</v>
      </c>
      <c r="AP39" s="125">
        <f t="shared" si="6"/>
        <v>3</v>
      </c>
      <c r="AQ39" s="126">
        <f t="shared" si="6"/>
        <v>7</v>
      </c>
      <c r="AR39" s="126">
        <f t="shared" si="6"/>
        <v>7</v>
      </c>
      <c r="AS39" s="128"/>
      <c r="AT39" s="125">
        <f t="shared" si="6"/>
        <v>1</v>
      </c>
      <c r="AU39" s="126">
        <f t="shared" si="6"/>
        <v>2</v>
      </c>
      <c r="AV39" s="126"/>
      <c r="AW39" s="128">
        <f t="shared" si="6"/>
        <v>1</v>
      </c>
      <c r="AX39" s="97">
        <f t="shared" ref="AX39:BE39" si="7">AX38+AX29</f>
        <v>13</v>
      </c>
      <c r="AY39" s="107">
        <f t="shared" si="7"/>
        <v>6.5</v>
      </c>
      <c r="AZ39" s="107">
        <f t="shared" si="7"/>
        <v>6.5</v>
      </c>
      <c r="BA39" s="98"/>
      <c r="BB39" s="97">
        <f t="shared" si="7"/>
        <v>11</v>
      </c>
      <c r="BC39" s="107">
        <f t="shared" si="7"/>
        <v>4.5</v>
      </c>
      <c r="BD39" s="107">
        <f t="shared" si="7"/>
        <v>4</v>
      </c>
      <c r="BE39" s="98">
        <f t="shared" si="7"/>
        <v>2.5</v>
      </c>
    </row>
    <row r="40" spans="1:74" s="80" customFormat="1" ht="67.2" customHeight="1" thickBot="1">
      <c r="A40" s="113"/>
      <c r="B40" s="267" t="s">
        <v>108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8"/>
    </row>
    <row r="41" spans="1:74" s="80" customFormat="1" ht="72" customHeight="1" thickBot="1">
      <c r="A41" s="113"/>
      <c r="B41" s="365" t="s">
        <v>109</v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6"/>
    </row>
    <row r="42" spans="1:74" s="80" customFormat="1" ht="135.6" customHeight="1">
      <c r="A42" s="113"/>
      <c r="B42" s="64">
        <v>11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256" t="s">
        <v>110</v>
      </c>
      <c r="U42" s="257"/>
      <c r="V42" s="258"/>
      <c r="W42" s="259" t="s">
        <v>65</v>
      </c>
      <c r="X42" s="260"/>
      <c r="Y42" s="260"/>
      <c r="Z42" s="260"/>
      <c r="AA42" s="260"/>
      <c r="AB42" s="260"/>
      <c r="AC42" s="260"/>
      <c r="AD42" s="261"/>
      <c r="AE42" s="65">
        <v>2.5</v>
      </c>
      <c r="AF42" s="66">
        <f t="shared" ref="AF42:AF49" si="8">AE42*30</f>
        <v>75</v>
      </c>
      <c r="AG42" s="66">
        <f>AH42+AJ42+AL42</f>
        <v>27</v>
      </c>
      <c r="AH42" s="66">
        <v>18</v>
      </c>
      <c r="AI42" s="66">
        <v>10</v>
      </c>
      <c r="AJ42" s="66">
        <v>9</v>
      </c>
      <c r="AK42" s="66">
        <v>6</v>
      </c>
      <c r="AL42" s="175"/>
      <c r="AM42" s="175"/>
      <c r="AN42" s="175">
        <f>AG42-AI42-AK42-AM42</f>
        <v>11</v>
      </c>
      <c r="AO42" s="176">
        <f t="shared" ref="AO42:AO49" si="9">AF42-AG42</f>
        <v>48</v>
      </c>
      <c r="AP42" s="131">
        <v>6</v>
      </c>
      <c r="AQ42" s="69"/>
      <c r="AR42" s="69">
        <v>6</v>
      </c>
      <c r="AS42" s="70"/>
      <c r="AT42" s="68"/>
      <c r="AU42" s="69"/>
      <c r="AV42" s="69"/>
      <c r="AW42" s="70"/>
      <c r="AX42" s="68"/>
      <c r="AY42" s="69"/>
      <c r="AZ42" s="69"/>
      <c r="BA42" s="132"/>
      <c r="BB42" s="108">
        <f>SUM(BC42:BE42)</f>
        <v>1.5</v>
      </c>
      <c r="BC42" s="109">
        <v>1</v>
      </c>
      <c r="BD42" s="193">
        <v>0.5</v>
      </c>
      <c r="BE42" s="194"/>
    </row>
    <row r="43" spans="1:74" s="80" customFormat="1" ht="131.4" customHeight="1">
      <c r="A43" s="113"/>
      <c r="B43" s="71">
        <v>12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244" t="s">
        <v>111</v>
      </c>
      <c r="U43" s="245"/>
      <c r="V43" s="246"/>
      <c r="W43" s="247" t="s">
        <v>65</v>
      </c>
      <c r="X43" s="248"/>
      <c r="Y43" s="248"/>
      <c r="Z43" s="248"/>
      <c r="AA43" s="248"/>
      <c r="AB43" s="248"/>
      <c r="AC43" s="248"/>
      <c r="AD43" s="249"/>
      <c r="AE43" s="58">
        <v>1.5</v>
      </c>
      <c r="AF43" s="59">
        <f t="shared" si="8"/>
        <v>45</v>
      </c>
      <c r="AG43" s="59"/>
      <c r="AH43" s="59"/>
      <c r="AI43" s="59"/>
      <c r="AJ43" s="59"/>
      <c r="AK43" s="59"/>
      <c r="AL43" s="124"/>
      <c r="AM43" s="124"/>
      <c r="AN43" s="124"/>
      <c r="AO43" s="123">
        <f t="shared" si="9"/>
        <v>45</v>
      </c>
      <c r="AP43" s="147"/>
      <c r="AQ43" s="62">
        <v>6</v>
      </c>
      <c r="AR43" s="62"/>
      <c r="AS43" s="63">
        <v>6</v>
      </c>
      <c r="AT43" s="61"/>
      <c r="AU43" s="62"/>
      <c r="AV43" s="62"/>
      <c r="AW43" s="63"/>
      <c r="AX43" s="72"/>
      <c r="AY43" s="62"/>
      <c r="AZ43" s="62"/>
      <c r="BA43" s="148"/>
      <c r="BB43" s="72"/>
      <c r="BC43" s="73"/>
      <c r="BD43" s="73"/>
      <c r="BE43" s="178"/>
      <c r="BI43" s="177"/>
    </row>
    <row r="44" spans="1:74" s="80" customFormat="1" ht="141" customHeight="1">
      <c r="A44" s="113"/>
      <c r="B44" s="71">
        <v>13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244" t="s">
        <v>112</v>
      </c>
      <c r="U44" s="245"/>
      <c r="V44" s="246"/>
      <c r="W44" s="247" t="s">
        <v>113</v>
      </c>
      <c r="X44" s="248"/>
      <c r="Y44" s="248"/>
      <c r="Z44" s="248"/>
      <c r="AA44" s="248"/>
      <c r="AB44" s="248"/>
      <c r="AC44" s="248"/>
      <c r="AD44" s="249"/>
      <c r="AE44" s="58">
        <v>3</v>
      </c>
      <c r="AF44" s="59">
        <f t="shared" si="8"/>
        <v>90</v>
      </c>
      <c r="AG44" s="59">
        <f t="shared" ref="AG44:AG49" si="10">AH44+AJ44+AL44</f>
        <v>54</v>
      </c>
      <c r="AH44" s="59">
        <v>36</v>
      </c>
      <c r="AI44" s="59">
        <v>18</v>
      </c>
      <c r="AJ44" s="59"/>
      <c r="AK44" s="59"/>
      <c r="AL44" s="124">
        <v>18</v>
      </c>
      <c r="AM44" s="124">
        <v>10</v>
      </c>
      <c r="AN44" s="124">
        <f t="shared" ref="AN44:AN47" si="11">AG44-AI44-AK44-AM44</f>
        <v>26</v>
      </c>
      <c r="AO44" s="123">
        <f t="shared" si="9"/>
        <v>36</v>
      </c>
      <c r="AP44" s="147"/>
      <c r="AQ44" s="62">
        <v>5</v>
      </c>
      <c r="AR44" s="62">
        <v>5</v>
      </c>
      <c r="AS44" s="63"/>
      <c r="AT44" s="61"/>
      <c r="AU44" s="62"/>
      <c r="AV44" s="62"/>
      <c r="AW44" s="63"/>
      <c r="AX44" s="72">
        <f>SUM(AY44:BA44)</f>
        <v>3</v>
      </c>
      <c r="AY44" s="62">
        <v>2</v>
      </c>
      <c r="AZ44" s="62"/>
      <c r="BA44" s="148">
        <v>1</v>
      </c>
      <c r="BB44" s="72"/>
      <c r="BC44" s="73"/>
      <c r="BD44" s="73"/>
      <c r="BE44" s="178"/>
      <c r="BI44" s="177"/>
    </row>
    <row r="45" spans="1:74" s="80" customFormat="1" ht="89.4" customHeight="1">
      <c r="A45" s="113"/>
      <c r="B45" s="71">
        <v>14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244" t="s">
        <v>114</v>
      </c>
      <c r="U45" s="245"/>
      <c r="V45" s="246"/>
      <c r="W45" s="247" t="s">
        <v>65</v>
      </c>
      <c r="X45" s="248"/>
      <c r="Y45" s="248"/>
      <c r="Z45" s="248"/>
      <c r="AA45" s="248"/>
      <c r="AB45" s="248"/>
      <c r="AC45" s="248"/>
      <c r="AD45" s="249"/>
      <c r="AE45" s="58">
        <v>2.5</v>
      </c>
      <c r="AF45" s="59">
        <f t="shared" si="8"/>
        <v>75</v>
      </c>
      <c r="AG45" s="59">
        <f t="shared" si="10"/>
        <v>36</v>
      </c>
      <c r="AH45" s="59">
        <v>36</v>
      </c>
      <c r="AI45" s="59">
        <v>18</v>
      </c>
      <c r="AJ45" s="59"/>
      <c r="AK45" s="59"/>
      <c r="AL45" s="124"/>
      <c r="AM45" s="124"/>
      <c r="AN45" s="124">
        <f t="shared" si="11"/>
        <v>18</v>
      </c>
      <c r="AO45" s="123">
        <f t="shared" si="9"/>
        <v>39</v>
      </c>
      <c r="AP45" s="147"/>
      <c r="AQ45" s="62">
        <v>6</v>
      </c>
      <c r="AR45" s="62">
        <v>6</v>
      </c>
      <c r="AS45" s="63"/>
      <c r="AT45" s="61"/>
      <c r="AU45" s="62"/>
      <c r="AV45" s="62"/>
      <c r="AW45" s="63"/>
      <c r="AX45" s="72"/>
      <c r="AY45" s="62"/>
      <c r="AZ45" s="62"/>
      <c r="BA45" s="148"/>
      <c r="BB45" s="72">
        <f>SUM(BC45:BE45)</f>
        <v>2</v>
      </c>
      <c r="BC45" s="62">
        <v>2</v>
      </c>
      <c r="BD45" s="62"/>
      <c r="BE45" s="63"/>
      <c r="BI45" s="177"/>
    </row>
    <row r="46" spans="1:74" s="80" customFormat="1" ht="93.6" customHeight="1">
      <c r="A46" s="113"/>
      <c r="B46" s="71">
        <v>15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244" t="s">
        <v>115</v>
      </c>
      <c r="U46" s="245"/>
      <c r="V46" s="246"/>
      <c r="W46" s="247" t="s">
        <v>116</v>
      </c>
      <c r="X46" s="248"/>
      <c r="Y46" s="248"/>
      <c r="Z46" s="248"/>
      <c r="AA46" s="248"/>
      <c r="AB46" s="248"/>
      <c r="AC46" s="248"/>
      <c r="AD46" s="249"/>
      <c r="AE46" s="58">
        <v>3</v>
      </c>
      <c r="AF46" s="59">
        <f t="shared" si="8"/>
        <v>90</v>
      </c>
      <c r="AG46" s="59">
        <f t="shared" si="10"/>
        <v>54</v>
      </c>
      <c r="AH46" s="59">
        <v>27</v>
      </c>
      <c r="AI46" s="59">
        <v>14</v>
      </c>
      <c r="AJ46" s="59"/>
      <c r="AK46" s="59"/>
      <c r="AL46" s="124">
        <v>27</v>
      </c>
      <c r="AM46" s="124">
        <v>14</v>
      </c>
      <c r="AN46" s="124">
        <f t="shared" si="11"/>
        <v>26</v>
      </c>
      <c r="AO46" s="123">
        <f t="shared" si="9"/>
        <v>36</v>
      </c>
      <c r="AP46" s="147"/>
      <c r="AQ46" s="62">
        <v>5</v>
      </c>
      <c r="AR46" s="62">
        <v>5</v>
      </c>
      <c r="AS46" s="63"/>
      <c r="AT46" s="61"/>
      <c r="AU46" s="62"/>
      <c r="AV46" s="62"/>
      <c r="AW46" s="63"/>
      <c r="AX46" s="72">
        <f>SUM(AY46:BA46)</f>
        <v>3</v>
      </c>
      <c r="AY46" s="62">
        <v>1.5</v>
      </c>
      <c r="AZ46" s="62"/>
      <c r="BA46" s="148">
        <v>1.5</v>
      </c>
      <c r="BB46" s="72"/>
      <c r="BC46" s="73"/>
      <c r="BD46" s="73"/>
      <c r="BE46" s="178"/>
      <c r="BI46" s="177"/>
    </row>
    <row r="47" spans="1:74" s="80" customFormat="1" ht="111.6" customHeight="1">
      <c r="A47" s="113"/>
      <c r="B47" s="71">
        <v>16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244" t="s">
        <v>117</v>
      </c>
      <c r="U47" s="245"/>
      <c r="V47" s="246"/>
      <c r="W47" s="247" t="s">
        <v>65</v>
      </c>
      <c r="X47" s="248"/>
      <c r="Y47" s="248"/>
      <c r="Z47" s="248"/>
      <c r="AA47" s="248"/>
      <c r="AB47" s="248"/>
      <c r="AC47" s="248"/>
      <c r="AD47" s="249"/>
      <c r="AE47" s="58">
        <v>2</v>
      </c>
      <c r="AF47" s="59">
        <f t="shared" si="8"/>
        <v>60</v>
      </c>
      <c r="AG47" s="59">
        <f t="shared" si="10"/>
        <v>27</v>
      </c>
      <c r="AH47" s="59">
        <v>18</v>
      </c>
      <c r="AI47" s="59">
        <v>10</v>
      </c>
      <c r="AJ47" s="59">
        <v>9</v>
      </c>
      <c r="AK47" s="59">
        <v>6</v>
      </c>
      <c r="AL47" s="124"/>
      <c r="AM47" s="124"/>
      <c r="AN47" s="124">
        <f t="shared" si="11"/>
        <v>11</v>
      </c>
      <c r="AO47" s="123">
        <f t="shared" si="9"/>
        <v>33</v>
      </c>
      <c r="AP47" s="147"/>
      <c r="AQ47" s="62">
        <v>6</v>
      </c>
      <c r="AR47" s="62">
        <v>6</v>
      </c>
      <c r="AS47" s="63"/>
      <c r="AT47" s="61"/>
      <c r="AU47" s="62"/>
      <c r="AV47" s="62"/>
      <c r="AW47" s="63"/>
      <c r="AX47" s="72"/>
      <c r="AY47" s="62"/>
      <c r="AZ47" s="62"/>
      <c r="BA47" s="148"/>
      <c r="BB47" s="72">
        <f>SUM(BC47:BE47)</f>
        <v>1.5</v>
      </c>
      <c r="BC47" s="62">
        <v>1</v>
      </c>
      <c r="BD47" s="62">
        <v>0.5</v>
      </c>
      <c r="BE47" s="63"/>
      <c r="BI47" s="177"/>
    </row>
    <row r="48" spans="1:74" s="80" customFormat="1" ht="139.19999999999999" customHeight="1">
      <c r="A48" s="113"/>
      <c r="B48" s="71">
        <v>17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244" t="s">
        <v>118</v>
      </c>
      <c r="U48" s="245"/>
      <c r="V48" s="246"/>
      <c r="W48" s="247" t="s">
        <v>65</v>
      </c>
      <c r="X48" s="248"/>
      <c r="Y48" s="248"/>
      <c r="Z48" s="248"/>
      <c r="AA48" s="248"/>
      <c r="AB48" s="248"/>
      <c r="AC48" s="248"/>
      <c r="AD48" s="249"/>
      <c r="AE48" s="58">
        <v>9</v>
      </c>
      <c r="AF48" s="59">
        <f t="shared" si="8"/>
        <v>270</v>
      </c>
      <c r="AG48" s="59">
        <f t="shared" si="10"/>
        <v>162</v>
      </c>
      <c r="AH48" s="59">
        <v>36</v>
      </c>
      <c r="AI48" s="59"/>
      <c r="AJ48" s="59">
        <v>18</v>
      </c>
      <c r="AK48" s="59"/>
      <c r="AL48" s="124">
        <v>108</v>
      </c>
      <c r="AM48" s="124"/>
      <c r="AN48" s="124"/>
      <c r="AO48" s="123">
        <f t="shared" si="9"/>
        <v>108</v>
      </c>
      <c r="AP48" s="147">
        <v>5</v>
      </c>
      <c r="AQ48" s="62"/>
      <c r="AR48" s="62">
        <v>5</v>
      </c>
      <c r="AS48" s="63"/>
      <c r="AT48" s="61"/>
      <c r="AU48" s="62"/>
      <c r="AV48" s="62"/>
      <c r="AW48" s="63"/>
      <c r="AX48" s="72">
        <f>SUM(AY48:BA48)</f>
        <v>9</v>
      </c>
      <c r="AY48" s="62">
        <v>2</v>
      </c>
      <c r="AZ48" s="62">
        <v>1</v>
      </c>
      <c r="BA48" s="148">
        <v>6</v>
      </c>
      <c r="BB48" s="72"/>
      <c r="BC48" s="73"/>
      <c r="BD48" s="152"/>
      <c r="BE48" s="178"/>
    </row>
    <row r="49" spans="1:61" s="80" customFormat="1" ht="141.6" customHeight="1" thickBot="1">
      <c r="A49" s="113"/>
      <c r="B49" s="71">
        <v>18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244" t="s">
        <v>119</v>
      </c>
      <c r="U49" s="245"/>
      <c r="V49" s="246"/>
      <c r="W49" s="247" t="s">
        <v>65</v>
      </c>
      <c r="X49" s="248"/>
      <c r="Y49" s="248"/>
      <c r="Z49" s="248"/>
      <c r="AA49" s="248"/>
      <c r="AB49" s="248"/>
      <c r="AC49" s="248"/>
      <c r="AD49" s="249"/>
      <c r="AE49" s="58">
        <v>9</v>
      </c>
      <c r="AF49" s="59">
        <f t="shared" si="8"/>
        <v>270</v>
      </c>
      <c r="AG49" s="59">
        <f t="shared" si="10"/>
        <v>144</v>
      </c>
      <c r="AH49" s="59">
        <v>36</v>
      </c>
      <c r="AI49" s="59"/>
      <c r="AJ49" s="59">
        <v>18</v>
      </c>
      <c r="AK49" s="59"/>
      <c r="AL49" s="124">
        <v>90</v>
      </c>
      <c r="AM49" s="124"/>
      <c r="AN49" s="124"/>
      <c r="AO49" s="123">
        <f t="shared" si="9"/>
        <v>126</v>
      </c>
      <c r="AP49" s="147">
        <v>6</v>
      </c>
      <c r="AQ49" s="62"/>
      <c r="AR49" s="62">
        <v>6</v>
      </c>
      <c r="AS49" s="63"/>
      <c r="AT49" s="61"/>
      <c r="AU49" s="62"/>
      <c r="AV49" s="62"/>
      <c r="AW49" s="63"/>
      <c r="AX49" s="195"/>
      <c r="AY49" s="196"/>
      <c r="AZ49" s="196"/>
      <c r="BA49" s="197"/>
      <c r="BB49" s="195">
        <f>SUM(BC49:BE49)</f>
        <v>8</v>
      </c>
      <c r="BC49" s="196">
        <v>2</v>
      </c>
      <c r="BD49" s="196">
        <v>1</v>
      </c>
      <c r="BE49" s="198">
        <v>5</v>
      </c>
    </row>
    <row r="50" spans="1:61" s="79" customFormat="1" ht="61.95" customHeight="1" thickBot="1">
      <c r="A50" s="112"/>
      <c r="B50" s="182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387" t="s">
        <v>91</v>
      </c>
      <c r="U50" s="318"/>
      <c r="V50" s="318"/>
      <c r="W50" s="318"/>
      <c r="X50" s="318"/>
      <c r="Y50" s="318"/>
      <c r="Z50" s="318"/>
      <c r="AA50" s="318"/>
      <c r="AB50" s="318"/>
      <c r="AC50" s="388"/>
      <c r="AD50" s="200"/>
      <c r="AE50" s="125">
        <f t="shared" ref="AE50:AO50" si="12">SUM(AE42:AE49)</f>
        <v>32.5</v>
      </c>
      <c r="AF50" s="126">
        <f t="shared" si="12"/>
        <v>975</v>
      </c>
      <c r="AG50" s="126">
        <f t="shared" si="12"/>
        <v>504</v>
      </c>
      <c r="AH50" s="126">
        <f t="shared" si="12"/>
        <v>207</v>
      </c>
      <c r="AI50" s="126">
        <f t="shared" si="12"/>
        <v>70</v>
      </c>
      <c r="AJ50" s="126">
        <f t="shared" si="12"/>
        <v>54</v>
      </c>
      <c r="AK50" s="126">
        <f t="shared" si="12"/>
        <v>12</v>
      </c>
      <c r="AL50" s="126">
        <f t="shared" si="12"/>
        <v>243</v>
      </c>
      <c r="AM50" s="126">
        <f t="shared" si="12"/>
        <v>24</v>
      </c>
      <c r="AN50" s="128">
        <f t="shared" si="12"/>
        <v>92</v>
      </c>
      <c r="AO50" s="201">
        <f t="shared" si="12"/>
        <v>471</v>
      </c>
      <c r="AP50" s="97">
        <v>3</v>
      </c>
      <c r="AQ50" s="107">
        <v>5</v>
      </c>
      <c r="AR50" s="107">
        <v>7</v>
      </c>
      <c r="AS50" s="98">
        <v>1</v>
      </c>
      <c r="AT50" s="97"/>
      <c r="AU50" s="107"/>
      <c r="AV50" s="107"/>
      <c r="AW50" s="98"/>
      <c r="AX50" s="97">
        <f t="shared" ref="AX50:BE50" si="13">SUM(AX42:AX49)</f>
        <v>15</v>
      </c>
      <c r="AY50" s="107">
        <f t="shared" si="13"/>
        <v>5.5</v>
      </c>
      <c r="AZ50" s="107">
        <f t="shared" si="13"/>
        <v>1</v>
      </c>
      <c r="BA50" s="98">
        <f t="shared" si="13"/>
        <v>8.5</v>
      </c>
      <c r="BB50" s="68">
        <f t="shared" si="13"/>
        <v>13</v>
      </c>
      <c r="BC50" s="69">
        <f t="shared" si="13"/>
        <v>6</v>
      </c>
      <c r="BD50" s="69">
        <f t="shared" si="13"/>
        <v>2</v>
      </c>
      <c r="BE50" s="70">
        <f t="shared" si="13"/>
        <v>5</v>
      </c>
      <c r="BF50" s="79" t="s">
        <v>71</v>
      </c>
    </row>
    <row r="51" spans="1:61" s="79" customFormat="1" ht="61.95" customHeight="1" thickBot="1">
      <c r="A51" s="112"/>
      <c r="B51" s="182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387" t="s">
        <v>120</v>
      </c>
      <c r="U51" s="318"/>
      <c r="V51" s="318"/>
      <c r="W51" s="318"/>
      <c r="X51" s="318"/>
      <c r="Y51" s="318"/>
      <c r="Z51" s="318"/>
      <c r="AA51" s="318"/>
      <c r="AB51" s="318"/>
      <c r="AC51" s="388"/>
      <c r="AD51" s="200"/>
      <c r="AE51" s="125">
        <f t="shared" ref="AE51:AS51" si="14">AE50</f>
        <v>32.5</v>
      </c>
      <c r="AF51" s="126">
        <f t="shared" si="14"/>
        <v>975</v>
      </c>
      <c r="AG51" s="126">
        <f t="shared" si="14"/>
        <v>504</v>
      </c>
      <c r="AH51" s="126">
        <f t="shared" si="14"/>
        <v>207</v>
      </c>
      <c r="AI51" s="126">
        <f t="shared" si="14"/>
        <v>70</v>
      </c>
      <c r="AJ51" s="126">
        <f t="shared" si="14"/>
        <v>54</v>
      </c>
      <c r="AK51" s="126">
        <f t="shared" si="14"/>
        <v>12</v>
      </c>
      <c r="AL51" s="126">
        <f t="shared" si="14"/>
        <v>243</v>
      </c>
      <c r="AM51" s="126">
        <f t="shared" si="14"/>
        <v>24</v>
      </c>
      <c r="AN51" s="128">
        <f t="shared" si="14"/>
        <v>92</v>
      </c>
      <c r="AO51" s="201">
        <f t="shared" si="14"/>
        <v>471</v>
      </c>
      <c r="AP51" s="125">
        <f t="shared" si="14"/>
        <v>3</v>
      </c>
      <c r="AQ51" s="126">
        <f t="shared" si="14"/>
        <v>5</v>
      </c>
      <c r="AR51" s="126">
        <f t="shared" si="14"/>
        <v>7</v>
      </c>
      <c r="AS51" s="98">
        <f t="shared" si="14"/>
        <v>1</v>
      </c>
      <c r="AT51" s="97"/>
      <c r="AU51" s="107"/>
      <c r="AV51" s="107"/>
      <c r="AW51" s="98"/>
      <c r="AX51" s="97">
        <f t="shared" ref="AX51:BE51" si="15">AX50</f>
        <v>15</v>
      </c>
      <c r="AY51" s="107">
        <f t="shared" si="15"/>
        <v>5.5</v>
      </c>
      <c r="AZ51" s="107">
        <f t="shared" si="15"/>
        <v>1</v>
      </c>
      <c r="BA51" s="98">
        <f t="shared" si="15"/>
        <v>8.5</v>
      </c>
      <c r="BB51" s="61">
        <f t="shared" si="15"/>
        <v>13</v>
      </c>
      <c r="BC51" s="62">
        <f t="shared" si="15"/>
        <v>6</v>
      </c>
      <c r="BD51" s="62">
        <f t="shared" si="15"/>
        <v>2</v>
      </c>
      <c r="BE51" s="63">
        <f t="shared" si="15"/>
        <v>5</v>
      </c>
      <c r="BF51" s="79" t="s">
        <v>71</v>
      </c>
      <c r="BG51" s="79" t="s">
        <v>71</v>
      </c>
    </row>
    <row r="52" spans="1:61" s="80" customFormat="1" ht="50.1" customHeight="1" thickBot="1">
      <c r="A52" s="113"/>
      <c r="B52" s="389" t="s">
        <v>59</v>
      </c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90"/>
      <c r="AE52" s="202">
        <f t="shared" ref="AE52:BE52" si="16">AE51+AE39</f>
        <v>59</v>
      </c>
      <c r="AF52" s="107">
        <f t="shared" si="16"/>
        <v>1770</v>
      </c>
      <c r="AG52" s="107">
        <f t="shared" si="16"/>
        <v>936</v>
      </c>
      <c r="AH52" s="107">
        <f t="shared" si="16"/>
        <v>405</v>
      </c>
      <c r="AI52" s="107">
        <f t="shared" si="16"/>
        <v>140</v>
      </c>
      <c r="AJ52" s="107">
        <f t="shared" si="16"/>
        <v>243</v>
      </c>
      <c r="AK52" s="107">
        <f t="shared" si="16"/>
        <v>60</v>
      </c>
      <c r="AL52" s="107">
        <f t="shared" si="16"/>
        <v>288</v>
      </c>
      <c r="AM52" s="107">
        <f t="shared" si="16"/>
        <v>38</v>
      </c>
      <c r="AN52" s="98">
        <f t="shared" si="16"/>
        <v>212</v>
      </c>
      <c r="AO52" s="203">
        <f t="shared" si="16"/>
        <v>834</v>
      </c>
      <c r="AP52" s="97">
        <f t="shared" si="16"/>
        <v>6</v>
      </c>
      <c r="AQ52" s="107">
        <f t="shared" si="16"/>
        <v>12</v>
      </c>
      <c r="AR52" s="107">
        <f t="shared" si="16"/>
        <v>14</v>
      </c>
      <c r="AS52" s="98">
        <f t="shared" si="16"/>
        <v>1</v>
      </c>
      <c r="AT52" s="97">
        <f t="shared" si="16"/>
        <v>1</v>
      </c>
      <c r="AU52" s="107">
        <f t="shared" si="16"/>
        <v>2</v>
      </c>
      <c r="AV52" s="107"/>
      <c r="AW52" s="98">
        <f t="shared" si="16"/>
        <v>1</v>
      </c>
      <c r="AX52" s="97">
        <f t="shared" si="16"/>
        <v>28</v>
      </c>
      <c r="AY52" s="107">
        <f t="shared" si="16"/>
        <v>12</v>
      </c>
      <c r="AZ52" s="107">
        <f t="shared" si="16"/>
        <v>7.5</v>
      </c>
      <c r="BA52" s="98">
        <f t="shared" si="16"/>
        <v>8.5</v>
      </c>
      <c r="BB52" s="158">
        <f t="shared" si="16"/>
        <v>24</v>
      </c>
      <c r="BC52" s="159">
        <f t="shared" si="16"/>
        <v>10.5</v>
      </c>
      <c r="BD52" s="159">
        <f t="shared" si="16"/>
        <v>6</v>
      </c>
      <c r="BE52" s="160">
        <f t="shared" si="16"/>
        <v>7.5</v>
      </c>
    </row>
    <row r="53" spans="1:61" s="6" customFormat="1" ht="47.4" customHeight="1">
      <c r="B53" s="30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312"/>
      <c r="V53" s="312"/>
      <c r="W53" s="99"/>
      <c r="X53" s="99"/>
      <c r="Y53" s="100"/>
      <c r="Z53" s="100"/>
      <c r="AA53" s="101"/>
      <c r="AB53" s="274" t="s">
        <v>29</v>
      </c>
      <c r="AC53" s="275"/>
      <c r="AD53" s="276"/>
      <c r="AE53" s="283" t="s">
        <v>30</v>
      </c>
      <c r="AF53" s="284"/>
      <c r="AG53" s="284"/>
      <c r="AH53" s="284"/>
      <c r="AI53" s="284"/>
      <c r="AJ53" s="284"/>
      <c r="AK53" s="284"/>
      <c r="AL53" s="284"/>
      <c r="AM53" s="284"/>
      <c r="AN53" s="284"/>
      <c r="AO53" s="285"/>
      <c r="AP53" s="204">
        <f>AP52</f>
        <v>6</v>
      </c>
      <c r="AQ53" s="205"/>
      <c r="AR53" s="205"/>
      <c r="AS53" s="206"/>
      <c r="AT53" s="204"/>
      <c r="AU53" s="205"/>
      <c r="AV53" s="205"/>
      <c r="AW53" s="206"/>
      <c r="AX53" s="204">
        <v>3</v>
      </c>
      <c r="AY53" s="205"/>
      <c r="AZ53" s="205"/>
      <c r="BA53" s="207"/>
      <c r="BB53" s="208">
        <v>3</v>
      </c>
      <c r="BC53" s="209"/>
      <c r="BD53" s="210"/>
      <c r="BE53" s="211"/>
    </row>
    <row r="54" spans="1:61" s="6" customFormat="1" ht="51.6" customHeight="1">
      <c r="B54" s="310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311"/>
      <c r="V54" s="311"/>
      <c r="W54" s="99"/>
      <c r="X54" s="99"/>
      <c r="Y54" s="100"/>
      <c r="Z54" s="100"/>
      <c r="AA54" s="100"/>
      <c r="AB54" s="277"/>
      <c r="AC54" s="278"/>
      <c r="AD54" s="279"/>
      <c r="AE54" s="271" t="s">
        <v>31</v>
      </c>
      <c r="AF54" s="272"/>
      <c r="AG54" s="272"/>
      <c r="AH54" s="272"/>
      <c r="AI54" s="272"/>
      <c r="AJ54" s="272"/>
      <c r="AK54" s="272"/>
      <c r="AL54" s="272"/>
      <c r="AM54" s="272"/>
      <c r="AN54" s="272"/>
      <c r="AO54" s="273"/>
      <c r="AP54" s="212"/>
      <c r="AQ54" s="213">
        <f>AQ52</f>
        <v>12</v>
      </c>
      <c r="AR54" s="213"/>
      <c r="AS54" s="214"/>
      <c r="AT54" s="212"/>
      <c r="AU54" s="213"/>
      <c r="AV54" s="213"/>
      <c r="AW54" s="214"/>
      <c r="AX54" s="212">
        <v>5</v>
      </c>
      <c r="AY54" s="213"/>
      <c r="AZ54" s="213"/>
      <c r="BA54" s="215"/>
      <c r="BB54" s="216">
        <v>7</v>
      </c>
      <c r="BC54" s="217"/>
      <c r="BD54" s="218"/>
      <c r="BE54" s="219"/>
    </row>
    <row r="55" spans="1:61" s="6" customFormat="1" ht="47.4" customHeight="1">
      <c r="B55" s="31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311"/>
      <c r="V55" s="311"/>
      <c r="W55" s="99"/>
      <c r="X55" s="99"/>
      <c r="Y55" s="100"/>
      <c r="Z55" s="100"/>
      <c r="AA55" s="100"/>
      <c r="AB55" s="277"/>
      <c r="AC55" s="278"/>
      <c r="AD55" s="279"/>
      <c r="AE55" s="271" t="s">
        <v>32</v>
      </c>
      <c r="AF55" s="272"/>
      <c r="AG55" s="272"/>
      <c r="AH55" s="272"/>
      <c r="AI55" s="272"/>
      <c r="AJ55" s="272"/>
      <c r="AK55" s="272"/>
      <c r="AL55" s="272"/>
      <c r="AM55" s="272"/>
      <c r="AN55" s="272"/>
      <c r="AO55" s="273"/>
      <c r="AP55" s="212"/>
      <c r="AQ55" s="213"/>
      <c r="AR55" s="213">
        <f>AR52</f>
        <v>14</v>
      </c>
      <c r="AS55" s="214"/>
      <c r="AT55" s="212"/>
      <c r="AU55" s="213"/>
      <c r="AV55" s="213"/>
      <c r="AW55" s="214"/>
      <c r="AX55" s="212">
        <v>7</v>
      </c>
      <c r="AY55" s="213"/>
      <c r="AZ55" s="213"/>
      <c r="BA55" s="215"/>
      <c r="BB55" s="216">
        <v>7</v>
      </c>
      <c r="BC55" s="217"/>
      <c r="BD55" s="218"/>
      <c r="BE55" s="219"/>
      <c r="BI55" s="6" t="s">
        <v>71</v>
      </c>
    </row>
    <row r="56" spans="1:61" s="6" customFormat="1" ht="51.6" customHeight="1">
      <c r="B56" s="310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20" t="s">
        <v>33</v>
      </c>
      <c r="U56" s="314"/>
      <c r="V56" s="314"/>
      <c r="W56" s="99"/>
      <c r="X56" s="99"/>
      <c r="Y56" s="100"/>
      <c r="Z56" s="100"/>
      <c r="AA56" s="100"/>
      <c r="AB56" s="277"/>
      <c r="AC56" s="278"/>
      <c r="AD56" s="279"/>
      <c r="AE56" s="271" t="s">
        <v>34</v>
      </c>
      <c r="AF56" s="272"/>
      <c r="AG56" s="272"/>
      <c r="AH56" s="272"/>
      <c r="AI56" s="272"/>
      <c r="AJ56" s="272"/>
      <c r="AK56" s="272"/>
      <c r="AL56" s="272"/>
      <c r="AM56" s="272"/>
      <c r="AN56" s="272"/>
      <c r="AO56" s="273"/>
      <c r="AP56" s="212"/>
      <c r="AQ56" s="213"/>
      <c r="AR56" s="213"/>
      <c r="AS56" s="214">
        <v>1</v>
      </c>
      <c r="AT56" s="212"/>
      <c r="AU56" s="213"/>
      <c r="AV56" s="213"/>
      <c r="AW56" s="214"/>
      <c r="AX56" s="212"/>
      <c r="AY56" s="213"/>
      <c r="AZ56" s="213"/>
      <c r="BA56" s="215"/>
      <c r="BB56" s="216">
        <v>1</v>
      </c>
      <c r="BC56" s="217"/>
      <c r="BD56" s="218"/>
      <c r="BE56" s="219"/>
    </row>
    <row r="57" spans="1:61" s="6" customFormat="1" ht="57.6" customHeight="1">
      <c r="B57" s="310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313" t="s">
        <v>39</v>
      </c>
      <c r="U57" s="313"/>
      <c r="V57" s="121"/>
      <c r="W57" s="99"/>
      <c r="X57" s="99"/>
      <c r="Y57" s="102"/>
      <c r="Z57" s="102"/>
      <c r="AA57" s="102"/>
      <c r="AB57" s="277"/>
      <c r="AC57" s="278"/>
      <c r="AD57" s="279"/>
      <c r="AE57" s="271" t="s">
        <v>35</v>
      </c>
      <c r="AF57" s="272"/>
      <c r="AG57" s="272"/>
      <c r="AH57" s="272"/>
      <c r="AI57" s="272"/>
      <c r="AJ57" s="272"/>
      <c r="AK57" s="272"/>
      <c r="AL57" s="272"/>
      <c r="AM57" s="272"/>
      <c r="AN57" s="272"/>
      <c r="AO57" s="273"/>
      <c r="AP57" s="212"/>
      <c r="AQ57" s="213"/>
      <c r="AR57" s="213"/>
      <c r="AS57" s="214"/>
      <c r="AT57" s="212">
        <v>1</v>
      </c>
      <c r="AU57" s="213"/>
      <c r="AV57" s="213"/>
      <c r="AW57" s="214"/>
      <c r="AX57" s="212">
        <v>1</v>
      </c>
      <c r="AY57" s="213"/>
      <c r="AZ57" s="213"/>
      <c r="BA57" s="215"/>
      <c r="BB57" s="216"/>
      <c r="BC57" s="217"/>
      <c r="BD57" s="218"/>
      <c r="BE57" s="219"/>
    </row>
    <row r="58" spans="1:61" s="6" customFormat="1" ht="53.4" customHeight="1">
      <c r="B58" s="310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262" t="s">
        <v>40</v>
      </c>
      <c r="U58" s="262"/>
      <c r="V58" s="121"/>
      <c r="W58" s="99"/>
      <c r="X58" s="99"/>
      <c r="Y58" s="100"/>
      <c r="Z58" s="100"/>
      <c r="AA58" s="100"/>
      <c r="AB58" s="277"/>
      <c r="AC58" s="278"/>
      <c r="AD58" s="279"/>
      <c r="AE58" s="271" t="s">
        <v>22</v>
      </c>
      <c r="AF58" s="272"/>
      <c r="AG58" s="272"/>
      <c r="AH58" s="272"/>
      <c r="AI58" s="272"/>
      <c r="AJ58" s="272"/>
      <c r="AK58" s="272"/>
      <c r="AL58" s="272"/>
      <c r="AM58" s="272"/>
      <c r="AN58" s="272"/>
      <c r="AO58" s="273"/>
      <c r="AP58" s="212"/>
      <c r="AQ58" s="213"/>
      <c r="AR58" s="213"/>
      <c r="AS58" s="214"/>
      <c r="AT58" s="212"/>
      <c r="AU58" s="213">
        <f>AU52</f>
        <v>2</v>
      </c>
      <c r="AV58" s="213"/>
      <c r="AW58" s="214"/>
      <c r="AX58" s="212">
        <v>1</v>
      </c>
      <c r="AY58" s="213"/>
      <c r="AZ58" s="213"/>
      <c r="BA58" s="215"/>
      <c r="BB58" s="216">
        <v>1</v>
      </c>
      <c r="BC58" s="217"/>
      <c r="BD58" s="218"/>
      <c r="BE58" s="219"/>
    </row>
    <row r="59" spans="1:61" s="6" customFormat="1" ht="49.95" customHeight="1">
      <c r="B59" s="31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4" t="s">
        <v>41</v>
      </c>
      <c r="U59" s="103"/>
      <c r="V59" s="121"/>
      <c r="W59" s="99"/>
      <c r="X59" s="99"/>
      <c r="Y59" s="100"/>
      <c r="Z59" s="100"/>
      <c r="AA59" s="100"/>
      <c r="AB59" s="277"/>
      <c r="AC59" s="278"/>
      <c r="AD59" s="279"/>
      <c r="AE59" s="271" t="s">
        <v>23</v>
      </c>
      <c r="AF59" s="272"/>
      <c r="AG59" s="272"/>
      <c r="AH59" s="272"/>
      <c r="AI59" s="272"/>
      <c r="AJ59" s="272"/>
      <c r="AK59" s="272"/>
      <c r="AL59" s="272"/>
      <c r="AM59" s="272"/>
      <c r="AN59" s="272"/>
      <c r="AO59" s="273"/>
      <c r="AP59" s="212"/>
      <c r="AQ59" s="213"/>
      <c r="AR59" s="213"/>
      <c r="AS59" s="214"/>
      <c r="AT59" s="212"/>
      <c r="AU59" s="213"/>
      <c r="AV59" s="213"/>
      <c r="AW59" s="214"/>
      <c r="AX59" s="212"/>
      <c r="AY59" s="213"/>
      <c r="AZ59" s="213"/>
      <c r="BA59" s="215"/>
      <c r="BB59" s="216"/>
      <c r="BC59" s="217"/>
      <c r="BD59" s="218"/>
      <c r="BE59" s="219"/>
    </row>
    <row r="60" spans="1:61" s="6" customFormat="1" ht="45.6" customHeight="1" thickBot="1">
      <c r="B60" s="310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262" t="s">
        <v>42</v>
      </c>
      <c r="U60" s="262"/>
      <c r="V60" s="262"/>
      <c r="W60" s="99"/>
      <c r="X60" s="99"/>
      <c r="Y60" s="100"/>
      <c r="Z60" s="100"/>
      <c r="AA60" s="100"/>
      <c r="AB60" s="280"/>
      <c r="AC60" s="281"/>
      <c r="AD60" s="282"/>
      <c r="AE60" s="315" t="s">
        <v>36</v>
      </c>
      <c r="AF60" s="316"/>
      <c r="AG60" s="316"/>
      <c r="AH60" s="316"/>
      <c r="AI60" s="316"/>
      <c r="AJ60" s="316"/>
      <c r="AK60" s="316"/>
      <c r="AL60" s="316"/>
      <c r="AM60" s="316"/>
      <c r="AN60" s="316"/>
      <c r="AO60" s="317"/>
      <c r="AP60" s="220"/>
      <c r="AQ60" s="221"/>
      <c r="AR60" s="221"/>
      <c r="AS60" s="222"/>
      <c r="AT60" s="220"/>
      <c r="AU60" s="221"/>
      <c r="AV60" s="221"/>
      <c r="AW60" s="222">
        <f>AW52</f>
        <v>1</v>
      </c>
      <c r="AX60" s="220">
        <v>1</v>
      </c>
      <c r="AY60" s="221"/>
      <c r="AZ60" s="221"/>
      <c r="BA60" s="223"/>
      <c r="BB60" s="224"/>
      <c r="BC60" s="225"/>
      <c r="BD60" s="226"/>
      <c r="BE60" s="227"/>
    </row>
    <row r="61" spans="1:61" s="6" customFormat="1" ht="66.75" customHeight="1" thickBot="1">
      <c r="W61" s="104"/>
      <c r="X61" s="104"/>
      <c r="Y61" s="104"/>
      <c r="Z61" s="104"/>
      <c r="AA61" s="104"/>
      <c r="AB61" s="104"/>
      <c r="AC61" s="104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</row>
    <row r="62" spans="1:61" s="80" customFormat="1" ht="41.4" customHeight="1" thickBot="1">
      <c r="B62" s="228" t="s">
        <v>121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385" t="s">
        <v>122</v>
      </c>
      <c r="U62" s="365"/>
      <c r="V62" s="365"/>
      <c r="W62" s="365"/>
      <c r="X62" s="365"/>
      <c r="Y62" s="365"/>
      <c r="Z62" s="365"/>
      <c r="AA62" s="365"/>
      <c r="AB62" s="365"/>
      <c r="AC62" s="365"/>
      <c r="AD62" s="366"/>
      <c r="AE62" s="385" t="s">
        <v>123</v>
      </c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366"/>
    </row>
    <row r="63" spans="1:61" s="80" customFormat="1" ht="39.9" customHeight="1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</row>
    <row r="64" spans="1:61" s="80" customFormat="1" ht="61.2" customHeight="1"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V64" s="231"/>
      <c r="W64" s="231"/>
      <c r="X64" s="231"/>
      <c r="Y64" s="232"/>
      <c r="Z64" s="232"/>
      <c r="AA64" s="232"/>
      <c r="AB64" s="232"/>
      <c r="AC64" s="232"/>
      <c r="AD64" s="232"/>
      <c r="AE64" s="232"/>
      <c r="AF64" s="386" t="s">
        <v>124</v>
      </c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  <c r="BA64" s="386"/>
      <c r="BB64" s="386"/>
      <c r="BC64" s="386"/>
      <c r="BD64" s="233"/>
    </row>
    <row r="65" spans="2:58" s="80" customFormat="1" ht="62.4" customHeight="1">
      <c r="U65" s="79"/>
      <c r="V65" s="81" t="s">
        <v>37</v>
      </c>
      <c r="W65" s="234"/>
      <c r="X65" s="82"/>
      <c r="Y65" s="83"/>
      <c r="Z65" s="83"/>
      <c r="AA65" s="116" t="s">
        <v>68</v>
      </c>
      <c r="AB65" s="235"/>
      <c r="AC65" s="236"/>
      <c r="AD65" s="84" t="s">
        <v>38</v>
      </c>
      <c r="AE65" s="237"/>
      <c r="AF65" s="238"/>
      <c r="AH65" s="85"/>
      <c r="AI65" s="85"/>
      <c r="AJ65" s="355" t="s">
        <v>69</v>
      </c>
      <c r="AK65" s="355"/>
      <c r="AL65" s="355"/>
      <c r="AM65" s="355"/>
      <c r="AN65" s="355"/>
      <c r="AO65" s="355"/>
      <c r="AP65" s="355"/>
      <c r="AQ65" s="355"/>
      <c r="AR65" s="82"/>
      <c r="AS65" s="82"/>
      <c r="AT65" s="269" t="s">
        <v>70</v>
      </c>
      <c r="AU65" s="270"/>
      <c r="AV65" s="270"/>
      <c r="AW65" s="270"/>
      <c r="AX65" s="270"/>
      <c r="AY65" s="270"/>
      <c r="AZ65" s="84" t="s">
        <v>38</v>
      </c>
    </row>
    <row r="66" spans="2:58" s="6" customFormat="1" ht="24.9" customHeight="1">
      <c r="U66" s="86"/>
      <c r="V66" s="87"/>
      <c r="W66" s="19"/>
      <c r="X66" s="88"/>
      <c r="Y66" s="20"/>
      <c r="Z66" s="20"/>
      <c r="AA66" s="21"/>
      <c r="AB66" s="89"/>
      <c r="AC66" s="22"/>
      <c r="AD66" s="21"/>
      <c r="AE66" s="17"/>
      <c r="AF66" s="21"/>
      <c r="AH66" s="7"/>
      <c r="AI66" s="7"/>
      <c r="AJ66" s="7"/>
      <c r="AK66" s="9"/>
      <c r="AL66" s="9"/>
      <c r="AM66" s="9"/>
      <c r="AN66" s="7"/>
      <c r="AO66" s="18"/>
      <c r="AP66" s="19"/>
      <c r="AQ66" s="19"/>
      <c r="AR66" s="16"/>
      <c r="AS66" s="16"/>
      <c r="AT66" s="20"/>
      <c r="AU66" s="21"/>
      <c r="AV66" s="22"/>
      <c r="AW66" s="22"/>
      <c r="AX66" s="17"/>
      <c r="AY66" s="22"/>
      <c r="AZ66" s="21"/>
    </row>
    <row r="67" spans="2:58" s="90" customFormat="1" ht="47.4" customHeight="1">
      <c r="B67" s="354" t="s">
        <v>44</v>
      </c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E67" s="91"/>
      <c r="AF67" s="91"/>
      <c r="AH67" s="92"/>
      <c r="AI67" s="92"/>
      <c r="AJ67" s="92"/>
      <c r="AK67" s="92"/>
      <c r="AL67" s="92"/>
      <c r="AM67" s="92"/>
      <c r="AN67" s="92"/>
      <c r="AO67" s="91"/>
      <c r="AP67" s="93"/>
      <c r="AQ67" s="91"/>
      <c r="AS67" s="94"/>
      <c r="AU67" s="95"/>
      <c r="AW67" s="91"/>
      <c r="AX67" s="91"/>
      <c r="AY67" s="91"/>
      <c r="AZ67" s="91"/>
    </row>
    <row r="68" spans="2:58" s="6" customFormat="1" ht="14.25" customHeight="1">
      <c r="V68" s="9"/>
      <c r="W68" s="9"/>
      <c r="X68" s="9"/>
      <c r="Y68" s="96"/>
      <c r="Z68" s="96"/>
      <c r="AA68" s="96"/>
      <c r="AB68" s="96"/>
      <c r="AC68" s="96"/>
      <c r="AD68" s="96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9"/>
      <c r="AT68" s="9"/>
      <c r="AU68" s="9"/>
      <c r="AV68" s="9"/>
      <c r="AW68" s="9"/>
      <c r="AX68" s="9"/>
      <c r="AY68" s="9"/>
      <c r="AZ68" s="9"/>
      <c r="BA68" s="9"/>
    </row>
    <row r="69" spans="2:58" s="6" customFormat="1" ht="60" customHeight="1">
      <c r="B69" s="242" t="s">
        <v>125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96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9"/>
      <c r="AT69" s="10"/>
      <c r="AU69" s="10"/>
      <c r="AV69" s="10"/>
      <c r="AW69" s="10"/>
      <c r="AX69" s="10"/>
      <c r="AY69" s="10"/>
      <c r="AZ69" s="9"/>
      <c r="BA69" s="9"/>
      <c r="BF69" s="6" t="s">
        <v>126</v>
      </c>
    </row>
    <row r="70" spans="2:58" ht="90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3" spans="2:58" ht="81.75" customHeight="1"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</sheetData>
  <mergeCells count="138">
    <mergeCell ref="B1:BA1"/>
    <mergeCell ref="B2:BA2"/>
    <mergeCell ref="B3:BA3"/>
    <mergeCell ref="T4:U4"/>
    <mergeCell ref="X4:AO4"/>
    <mergeCell ref="B5:V5"/>
    <mergeCell ref="X5:AQ5"/>
    <mergeCell ref="AZ5:BE5"/>
    <mergeCell ref="B11:B17"/>
    <mergeCell ref="T11:V17"/>
    <mergeCell ref="W11:AD17"/>
    <mergeCell ref="AE11:AF13"/>
    <mergeCell ref="AG11:AN13"/>
    <mergeCell ref="W6:AB6"/>
    <mergeCell ref="AD6:AS6"/>
    <mergeCell ref="AZ6:BC6"/>
    <mergeCell ref="A7:V7"/>
    <mergeCell ref="W7:AS7"/>
    <mergeCell ref="AZ7:BD7"/>
    <mergeCell ref="AE14:AE17"/>
    <mergeCell ref="AF14:AF17"/>
    <mergeCell ref="AG14:AG17"/>
    <mergeCell ref="AH14:AN14"/>
    <mergeCell ref="AP14:AP17"/>
    <mergeCell ref="T8:V8"/>
    <mergeCell ref="W8:AC8"/>
    <mergeCell ref="AD8:AS8"/>
    <mergeCell ref="AZ8:BE8"/>
    <mergeCell ref="W9:Z9"/>
    <mergeCell ref="AR14:AR17"/>
    <mergeCell ref="AS14:AS17"/>
    <mergeCell ref="AT14:AT17"/>
    <mergeCell ref="AU14:AU17"/>
    <mergeCell ref="AV14:AV17"/>
    <mergeCell ref="AO11:AO17"/>
    <mergeCell ref="AP11:AW13"/>
    <mergeCell ref="AX11:BE11"/>
    <mergeCell ref="AX12:BE12"/>
    <mergeCell ref="AX13:BE13"/>
    <mergeCell ref="B19:BE19"/>
    <mergeCell ref="BI19:BI21"/>
    <mergeCell ref="B20:BE20"/>
    <mergeCell ref="T21:V21"/>
    <mergeCell ref="W21:AD21"/>
    <mergeCell ref="T22:V22"/>
    <mergeCell ref="W22:AD22"/>
    <mergeCell ref="BK15:BK17"/>
    <mergeCell ref="AX16:AX17"/>
    <mergeCell ref="AY16:BA16"/>
    <mergeCell ref="BB16:BB17"/>
    <mergeCell ref="BC16:BE16"/>
    <mergeCell ref="T18:V18"/>
    <mergeCell ref="W18:AD18"/>
    <mergeCell ref="AW14:AW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Q14:AQ17"/>
    <mergeCell ref="T26:V26"/>
    <mergeCell ref="W26:AD26"/>
    <mergeCell ref="T27:V27"/>
    <mergeCell ref="W27:AD27"/>
    <mergeCell ref="T28:V28"/>
    <mergeCell ref="W28:AD28"/>
    <mergeCell ref="T23:V23"/>
    <mergeCell ref="W23:AD23"/>
    <mergeCell ref="T24:V24"/>
    <mergeCell ref="W24:AD24"/>
    <mergeCell ref="T25:V25"/>
    <mergeCell ref="W25:AD25"/>
    <mergeCell ref="T33:U33"/>
    <mergeCell ref="W33:AC33"/>
    <mergeCell ref="T34:U34"/>
    <mergeCell ref="W34:AC34"/>
    <mergeCell ref="T35:V35"/>
    <mergeCell ref="W35:AD35"/>
    <mergeCell ref="T29:AC29"/>
    <mergeCell ref="B30:BE30"/>
    <mergeCell ref="T31:V31"/>
    <mergeCell ref="W31:AD31"/>
    <mergeCell ref="T32:U32"/>
    <mergeCell ref="W32:AC32"/>
    <mergeCell ref="B40:BE40"/>
    <mergeCell ref="B41:BE41"/>
    <mergeCell ref="T42:V42"/>
    <mergeCell ref="W42:AD42"/>
    <mergeCell ref="T43:V43"/>
    <mergeCell ref="W43:AD43"/>
    <mergeCell ref="T36:U36"/>
    <mergeCell ref="W36:AC36"/>
    <mergeCell ref="T37:U37"/>
    <mergeCell ref="W37:AC37"/>
    <mergeCell ref="T38:AC38"/>
    <mergeCell ref="T39:AC39"/>
    <mergeCell ref="T47:V47"/>
    <mergeCell ref="W47:AD47"/>
    <mergeCell ref="T48:V48"/>
    <mergeCell ref="W48:AD48"/>
    <mergeCell ref="T49:V49"/>
    <mergeCell ref="W49:AD49"/>
    <mergeCell ref="T44:V44"/>
    <mergeCell ref="W44:AD44"/>
    <mergeCell ref="T45:V45"/>
    <mergeCell ref="W45:AD45"/>
    <mergeCell ref="T46:V46"/>
    <mergeCell ref="W46:AD46"/>
    <mergeCell ref="AE53:AO53"/>
    <mergeCell ref="U54:V54"/>
    <mergeCell ref="AE54:AO54"/>
    <mergeCell ref="U55:V55"/>
    <mergeCell ref="AE55:AO55"/>
    <mergeCell ref="U56:V56"/>
    <mergeCell ref="AE56:AO56"/>
    <mergeCell ref="T50:AC50"/>
    <mergeCell ref="T51:AC51"/>
    <mergeCell ref="B52:AD52"/>
    <mergeCell ref="B53:B60"/>
    <mergeCell ref="U53:V53"/>
    <mergeCell ref="AB53:AD60"/>
    <mergeCell ref="T57:U57"/>
    <mergeCell ref="B69:AC69"/>
    <mergeCell ref="T62:AD62"/>
    <mergeCell ref="AE62:BE62"/>
    <mergeCell ref="AF64:BC64"/>
    <mergeCell ref="AJ65:AQ65"/>
    <mergeCell ref="AT65:AY65"/>
    <mergeCell ref="B67:AC67"/>
    <mergeCell ref="AE57:AO57"/>
    <mergeCell ref="T58:U58"/>
    <mergeCell ref="AE58:AO58"/>
    <mergeCell ref="AE59:AO59"/>
    <mergeCell ref="T60:V60"/>
    <mergeCell ref="AE60:AO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БАК_101_3 курс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2020-04-23T17:50:08Z</cp:lastPrinted>
  <dcterms:created xsi:type="dcterms:W3CDTF">2014-01-13T08:19:54Z</dcterms:created>
  <dcterms:modified xsi:type="dcterms:W3CDTF">2021-06-04T12:28:37Z</dcterms:modified>
</cp:coreProperties>
</file>