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01_2 курс" sheetId="7" r:id="rId1"/>
  </sheets>
  <calcPr calcId="162913"/>
</workbook>
</file>

<file path=xl/calcChain.xml><?xml version="1.0" encoding="utf-8"?>
<calcChain xmlns="http://schemas.openxmlformats.org/spreadsheetml/2006/main">
  <c r="AT53" i="7"/>
  <c r="AS53"/>
  <c r="AP53"/>
  <c r="BE52"/>
  <c r="BE53" s="1"/>
  <c r="BD52"/>
  <c r="BA52"/>
  <c r="BA53" s="1"/>
  <c r="AR52"/>
  <c r="AR53" s="1"/>
  <c r="AQ52"/>
  <c r="AQ53" s="1"/>
  <c r="AP52"/>
  <c r="AM52"/>
  <c r="AJ52"/>
  <c r="AI52"/>
  <c r="BE51"/>
  <c r="BD51"/>
  <c r="BC51"/>
  <c r="BC52" s="1"/>
  <c r="BC53" s="1"/>
  <c r="BA51"/>
  <c r="AY51"/>
  <c r="AY52" s="1"/>
  <c r="AX51"/>
  <c r="AX52" s="1"/>
  <c r="AX53" s="1"/>
  <c r="AM51"/>
  <c r="AL51"/>
  <c r="AL52" s="1"/>
  <c r="AK51"/>
  <c r="AK52" s="1"/>
  <c r="AK53" s="1"/>
  <c r="AJ51"/>
  <c r="AI51"/>
  <c r="AH51"/>
  <c r="AH52" s="1"/>
  <c r="AG51"/>
  <c r="AE51"/>
  <c r="AX50"/>
  <c r="AO50"/>
  <c r="AG50"/>
  <c r="AF50"/>
  <c r="BB48"/>
  <c r="BB51" s="1"/>
  <c r="BB52" s="1"/>
  <c r="AN48"/>
  <c r="AN51" s="1"/>
  <c r="AN52" s="1"/>
  <c r="AG48"/>
  <c r="AF48"/>
  <c r="AO48" s="1"/>
  <c r="AO51" s="1"/>
  <c r="AZ45"/>
  <c r="AZ52" s="1"/>
  <c r="AZ53" s="1"/>
  <c r="AY45"/>
  <c r="AJ45"/>
  <c r="AH45"/>
  <c r="AF45"/>
  <c r="AE45"/>
  <c r="AE52" s="1"/>
  <c r="AX44"/>
  <c r="AG44"/>
  <c r="AF44"/>
  <c r="AO44" s="1"/>
  <c r="AX42"/>
  <c r="AX45" s="1"/>
  <c r="AG42"/>
  <c r="AG45" s="1"/>
  <c r="AF42"/>
  <c r="AO42" s="1"/>
  <c r="BE38"/>
  <c r="BC38"/>
  <c r="BA38"/>
  <c r="AW38"/>
  <c r="AW53" s="1"/>
  <c r="AV38"/>
  <c r="AV53" s="1"/>
  <c r="AU38"/>
  <c r="AU53" s="1"/>
  <c r="AR38"/>
  <c r="AQ38"/>
  <c r="AP38"/>
  <c r="AK38"/>
  <c r="BE37"/>
  <c r="BD37"/>
  <c r="BD38" s="1"/>
  <c r="BC37"/>
  <c r="BA37"/>
  <c r="AZ37"/>
  <c r="AZ38" s="1"/>
  <c r="AY37"/>
  <c r="AY38" s="1"/>
  <c r="AM37"/>
  <c r="AM38" s="1"/>
  <c r="AL37"/>
  <c r="AL38" s="1"/>
  <c r="AK37"/>
  <c r="AJ37"/>
  <c r="AJ38" s="1"/>
  <c r="AI37"/>
  <c r="AI38" s="1"/>
  <c r="AH37"/>
  <c r="AH38" s="1"/>
  <c r="AE37"/>
  <c r="AE38" s="1"/>
  <c r="AO36"/>
  <c r="AF36"/>
  <c r="BB35"/>
  <c r="AO35"/>
  <c r="AN35"/>
  <c r="AG35"/>
  <c r="AF35"/>
  <c r="AX34"/>
  <c r="AG34"/>
  <c r="AN34" s="1"/>
  <c r="AF34"/>
  <c r="AO34" s="1"/>
  <c r="AX33"/>
  <c r="AG33"/>
  <c r="AF33"/>
  <c r="AO33" s="1"/>
  <c r="BB32"/>
  <c r="AG32"/>
  <c r="AN32" s="1"/>
  <c r="AF32"/>
  <c r="AO32" s="1"/>
  <c r="AX31"/>
  <c r="AO31"/>
  <c r="AN31"/>
  <c r="AG31"/>
  <c r="AF31"/>
  <c r="BB30"/>
  <c r="AO30"/>
  <c r="AN30"/>
  <c r="AG30"/>
  <c r="AF30"/>
  <c r="BB29"/>
  <c r="AG29"/>
  <c r="AF29"/>
  <c r="AO29" s="1"/>
  <c r="BB28"/>
  <c r="AG28"/>
  <c r="AN28" s="1"/>
  <c r="AF28"/>
  <c r="AO28" s="1"/>
  <c r="AO27"/>
  <c r="AF27"/>
  <c r="BB26"/>
  <c r="BB37" s="1"/>
  <c r="AO26"/>
  <c r="AN26"/>
  <c r="AG26"/>
  <c r="AF26"/>
  <c r="AX25"/>
  <c r="AX37" s="1"/>
  <c r="AX38" s="1"/>
  <c r="AG25"/>
  <c r="AG37" s="1"/>
  <c r="AG38" s="1"/>
  <c r="AF25"/>
  <c r="AO25" s="1"/>
  <c r="AO37" s="1"/>
  <c r="AO38" s="1"/>
  <c r="BD23"/>
  <c r="AZ23"/>
  <c r="AJ23"/>
  <c r="AG23"/>
  <c r="AF23"/>
  <c r="AE23"/>
  <c r="BB22"/>
  <c r="AX22"/>
  <c r="AO22"/>
  <c r="AG22"/>
  <c r="AF22"/>
  <c r="BB21"/>
  <c r="BB23" s="1"/>
  <c r="AX21"/>
  <c r="AX23" s="1"/>
  <c r="AG21"/>
  <c r="AF21"/>
  <c r="AO21" s="1"/>
  <c r="AO23" s="1"/>
  <c r="AO45" l="1"/>
  <c r="AO52"/>
  <c r="AO53" s="1"/>
  <c r="AG52"/>
  <c r="AG53" s="1"/>
  <c r="AY53"/>
  <c r="BB38"/>
  <c r="AE53"/>
  <c r="AH53"/>
  <c r="AL53"/>
  <c r="AI53"/>
  <c r="BB53"/>
  <c r="AJ53"/>
  <c r="AM53"/>
  <c r="BD53"/>
  <c r="AN25"/>
  <c r="AN37" s="1"/>
  <c r="AN38" s="1"/>
  <c r="AN53" s="1"/>
  <c r="AF37"/>
  <c r="AF38" s="1"/>
  <c r="AF51"/>
  <c r="AF52" s="1"/>
  <c r="AF53" s="1"/>
</calcChain>
</file>

<file path=xl/sharedStrings.xml><?xml version="1.0" encoding="utf-8"?>
<sst xmlns="http://schemas.openxmlformats.org/spreadsheetml/2006/main" count="157" uniqueCount="121">
  <si>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</si>
  <si>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</si>
  <si>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</si>
  <si>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</si>
  <si>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</si>
  <si>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</si>
  <si>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</si>
  <si>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</si>
  <si>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</si>
  <si>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</si>
  <si>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</si>
  <si>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</si>
  <si>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</si>
  <si>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</si>
  <si>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</si>
  <si>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</si>
  <si>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</si>
  <si>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</si>
  <si>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</si>
  <si>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</si>
  <si>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</si>
  <si>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</si>
  <si>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</si>
  <si>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</si>
  <si>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</si>
  <si>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</si>
  <si>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</si>
  <si>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</si>
  <si>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</si>
  <si>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</si>
  <si>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</si>
  <si>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</si>
  <si>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</si>
  <si>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</si>
  <si>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</si>
  <si>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</si>
  <si>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</si>
  <si>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</si>
  <si>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</si>
  <si>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</si>
  <si>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</si>
  <si>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</si>
  <si>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</si>
  <si>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</si>
  <si>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</si>
  <si>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</si>
  <si>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</si>
  <si>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</si>
  <si>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</si>
  <si>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</si>
  <si>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</si>
  <si>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</si>
  <si>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</si>
  <si>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</si>
  <si>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</si>
  <si>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</si>
  <si>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</si>
  <si>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</si>
  <si>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</si>
  <si>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</si>
  <si>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</si>
  <si>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</si>
  <si>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</si>
  <si>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</si>
  <si>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</si>
  <si>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</si>
  <si>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</si>
  <si>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101 Екологія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</si>
  <si>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</si>
  <si>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Екології та технології рослинних полімерів</t>
  </si>
  <si>
    <t>інженерно-хімічний</t>
  </si>
  <si>
    <t>бакалавр з екології</t>
  </si>
  <si>
    <t xml:space="preserve">Лабораторні
</t>
  </si>
  <si>
    <t>Спортивного вдосконалення</t>
  </si>
  <si>
    <t>Разом нормативних ОК циклу загальної підготовки:</t>
  </si>
  <si>
    <t>Разом нормативних ОК циклу професійної  підготовки:</t>
  </si>
  <si>
    <t>Ухвалено на засіданні Вченої ради  ІХФ, ПРОТОКОЛ №___3____ від 13 квітня 2020 р.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</si>
  <si>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</si>
  <si>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</si>
  <si>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</si>
  <si>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</si>
  <si>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</si>
  <si>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прийом 2019 року</t>
  </si>
  <si>
    <t>ІІ курс</t>
  </si>
  <si>
    <t>ЛЕ-91 (8+3)</t>
  </si>
  <si>
    <t>3 семестр</t>
  </si>
  <si>
    <t>4 семестр</t>
  </si>
  <si>
    <t>Фізичне виховання - 2.</t>
  </si>
  <si>
    <t>Іноземна мова-2. Практичний курс іноземної мови ІІ</t>
  </si>
  <si>
    <t>Геологія з основами геоморфології</t>
  </si>
  <si>
    <t>Гідрологія</t>
  </si>
  <si>
    <t>Курсова робота з гідрології</t>
  </si>
  <si>
    <t>Метеорологія та кліматологія</t>
  </si>
  <si>
    <t>Ландшафтна екологія</t>
  </si>
  <si>
    <t>Урбоекологія</t>
  </si>
  <si>
    <t>Природоохоронне законодавство та екологічне право</t>
  </si>
  <si>
    <t>Радіоекологія</t>
  </si>
  <si>
    <t>Органічна хімія</t>
  </si>
  <si>
    <t>Органічної хімії і технології органічних речовин</t>
  </si>
  <si>
    <t>Аналітична хімія - 1. Якісний аналіз</t>
  </si>
  <si>
    <t>Аналітична хімія - 2. Кількісний аналіз</t>
  </si>
  <si>
    <t>Курсовий проєкт з очистки газових викидів</t>
  </si>
  <si>
    <t>ВСЬОГО   НОРМАТИВНИХ: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</si>
  <si>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</si>
  <si>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</si>
  <si>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</t>
  </si>
  <si>
    <t>Вступ до філософії</t>
  </si>
  <si>
    <t>11*</t>
  </si>
  <si>
    <t>Філософії</t>
  </si>
  <si>
    <t>Освітній компонент 2 ЗУ-Каталог</t>
  </si>
  <si>
    <t>Психологія конфлікту</t>
  </si>
  <si>
    <t>Психології і педагогіки</t>
  </si>
  <si>
    <t>Разом вибіркових ОК циклу загальної підготовки: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</si>
  <si>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</si>
  <si>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1 Ф-Каталог</t>
  </si>
  <si>
    <t>Біогеохімія</t>
  </si>
  <si>
    <t>Освітній компонент 2 Ф-Каталог</t>
  </si>
  <si>
    <t>Очистка газових викидів</t>
  </si>
  <si>
    <t>Разом вибіркових ОК циклу професійної підготовки:</t>
  </si>
  <si>
    <t>ВСЬОГО  ВИБІРКОВИХ:</t>
  </si>
  <si>
    <t>"__01___"___07____ 2020 р.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</si>
</sst>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b/>
      <sz val="28"/>
      <name val="Arial Cyr"/>
      <family val="2"/>
      <charset val="204"/>
    </font>
    <font>
      <sz val="36"/>
      <name val="Arial"/>
      <family val="2"/>
      <charset val="204"/>
    </font>
    <font>
      <b/>
      <i/>
      <sz val="40"/>
      <name val="Arial"/>
      <family val="2"/>
    </font>
    <font>
      <sz val="28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3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/>
    <xf numFmtId="0" fontId="33" fillId="0" borderId="15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3" fillId="0" borderId="40" xfId="0" applyNumberFormat="1" applyFont="1" applyFill="1" applyBorder="1" applyAlignment="1">
      <alignment horizontal="center" vertical="center" shrinkToFit="1"/>
    </xf>
    <xf numFmtId="0" fontId="33" fillId="0" borderId="38" xfId="0" applyNumberFormat="1" applyFont="1" applyFill="1" applyBorder="1" applyAlignment="1">
      <alignment horizontal="center" vertical="center" shrinkToFit="1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6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6" xfId="0" applyNumberFormat="1" applyFont="1" applyFill="1" applyBorder="1" applyAlignment="1">
      <alignment horizontal="center" vertical="center" shrinkToFit="1"/>
    </xf>
    <xf numFmtId="0" fontId="33" fillId="0" borderId="20" xfId="0" applyNumberFormat="1" applyFont="1" applyFill="1" applyBorder="1" applyAlignment="1">
      <alignment horizontal="center" vertical="center" shrinkToFit="1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3" fillId="0" borderId="39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39" xfId="0" applyNumberFormat="1" applyFont="1" applyFill="1" applyBorder="1" applyAlignment="1">
      <alignment horizontal="center" vertical="center" wrapText="1" shrinkToFit="1"/>
    </xf>
    <xf numFmtId="0" fontId="33" fillId="0" borderId="19" xfId="0" applyNumberFormat="1" applyFont="1" applyFill="1" applyBorder="1" applyAlignment="1">
      <alignment horizontal="center"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33" fillId="0" borderId="39" xfId="0" applyNumberFormat="1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0" xfId="0" applyFont="1" applyFill="1" applyBorder="1"/>
    <xf numFmtId="0" fontId="33" fillId="0" borderId="4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36" xfId="0" applyNumberFormat="1" applyFont="1" applyFill="1" applyBorder="1" applyAlignment="1">
      <alignment horizontal="center" vertical="center" wrapText="1" shrinkToFit="1"/>
    </xf>
    <xf numFmtId="0" fontId="33" fillId="0" borderId="42" xfId="0" applyNumberFormat="1" applyFont="1" applyFill="1" applyBorder="1" applyAlignment="1">
      <alignment horizontal="center" vertical="center" wrapText="1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36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/>
    <xf numFmtId="0" fontId="37" fillId="0" borderId="0" xfId="0" applyFont="1" applyFill="1" applyBorder="1"/>
    <xf numFmtId="0" fontId="16" fillId="0" borderId="1" xfId="0" applyFont="1" applyFill="1" applyBorder="1"/>
    <xf numFmtId="0" fontId="37" fillId="0" borderId="0" xfId="0" applyNumberFormat="1" applyFont="1" applyFill="1" applyBorder="1"/>
    <xf numFmtId="0" fontId="37" fillId="0" borderId="0" xfId="0" applyNumberFormat="1" applyFont="1" applyFill="1" applyBorder="1" applyAlignment="1">
      <alignment horizontal="center" vertical="justify" wrapText="1"/>
    </xf>
    <xf numFmtId="0" fontId="37" fillId="0" borderId="0" xfId="0" applyNumberFormat="1" applyFont="1" applyFill="1" applyBorder="1" applyAlignment="1">
      <alignment vertical="justify"/>
    </xf>
    <xf numFmtId="0" fontId="37" fillId="0" borderId="0" xfId="0" applyNumberFormat="1" applyFont="1" applyFill="1" applyAlignment="1"/>
    <xf numFmtId="0" fontId="35" fillId="0" borderId="0" xfId="0" applyFont="1" applyFill="1" applyBorder="1" applyAlignment="1" applyProtection="1"/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7" fillId="0" borderId="0" xfId="0" applyFont="1" applyFill="1" applyBorder="1" applyAlignment="1" applyProtection="1"/>
    <xf numFmtId="49" fontId="37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3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/>
    </xf>
    <xf numFmtId="0" fontId="33" fillId="0" borderId="18" xfId="0" applyNumberFormat="1" applyFont="1" applyFill="1" applyBorder="1" applyAlignment="1">
      <alignment horizontal="center" vertical="center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3" fillId="0" borderId="25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/>
    <xf numFmtId="0" fontId="33" fillId="0" borderId="19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39" xfId="0" applyFont="1" applyFill="1" applyBorder="1"/>
    <xf numFmtId="0" fontId="33" fillId="0" borderId="2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6" xfId="0" applyFont="1" applyFill="1" applyBorder="1"/>
    <xf numFmtId="0" fontId="33" fillId="0" borderId="43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43" xfId="0" applyFont="1" applyFill="1" applyBorder="1"/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/>
    </xf>
    <xf numFmtId="0" fontId="16" fillId="0" borderId="5" xfId="0" applyFont="1" applyFill="1" applyBorder="1"/>
    <xf numFmtId="0" fontId="33" fillId="0" borderId="5" xfId="0" applyFont="1" applyFill="1" applyBorder="1"/>
    <xf numFmtId="0" fontId="37" fillId="0" borderId="5" xfId="0" applyFont="1" applyFill="1" applyBorder="1"/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38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52" xfId="0" applyNumberFormat="1" applyFont="1" applyFill="1" applyBorder="1" applyAlignment="1">
      <alignment horizontal="center" vertical="center" wrapText="1"/>
    </xf>
    <xf numFmtId="0" fontId="33" fillId="0" borderId="39" xfId="0" applyNumberFormat="1" applyFont="1" applyFill="1" applyBorder="1"/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67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68" xfId="0" applyNumberFormat="1" applyFont="1" applyFill="1" applyBorder="1" applyAlignment="1">
      <alignment horizontal="center" vertical="center" wrapText="1" shrinkToFit="1"/>
    </xf>
    <xf numFmtId="0" fontId="33" fillId="0" borderId="68" xfId="0" applyNumberFormat="1" applyFont="1" applyFill="1" applyBorder="1" applyAlignment="1">
      <alignment horizontal="center" vertical="center" wrapText="1" shrinkToFit="1"/>
    </xf>
    <xf numFmtId="0" fontId="33" fillId="0" borderId="10" xfId="0" applyNumberFormat="1" applyFont="1" applyFill="1" applyBorder="1" applyAlignment="1">
      <alignment horizontal="center" vertical="center" wrapText="1" shrinkToFit="1"/>
    </xf>
    <xf numFmtId="1" fontId="33" fillId="0" borderId="21" xfId="0" applyNumberFormat="1" applyFont="1" applyFill="1" applyBorder="1" applyAlignment="1">
      <alignment horizontal="center" vertical="center" shrinkToFit="1"/>
    </xf>
    <xf numFmtId="1" fontId="33" fillId="0" borderId="6" xfId="0" applyNumberFormat="1" applyFont="1" applyFill="1" applyBorder="1" applyAlignment="1">
      <alignment horizontal="center" vertical="center" shrinkToFit="1"/>
    </xf>
    <xf numFmtId="1" fontId="33" fillId="0" borderId="20" xfId="0" applyNumberFormat="1" applyFont="1" applyFill="1" applyBorder="1" applyAlignment="1">
      <alignment horizontal="center" vertical="center" shrinkToFit="1"/>
    </xf>
    <xf numFmtId="2" fontId="33" fillId="0" borderId="21" xfId="0" applyNumberFormat="1" applyFont="1" applyFill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2" fontId="33" fillId="0" borderId="20" xfId="0" applyNumberFormat="1" applyFont="1" applyFill="1" applyBorder="1"/>
    <xf numFmtId="1" fontId="33" fillId="0" borderId="21" xfId="0" applyNumberFormat="1" applyFont="1" applyFill="1" applyBorder="1" applyAlignment="1">
      <alignment horizontal="center" vertical="center"/>
    </xf>
    <xf numFmtId="1" fontId="33" fillId="0" borderId="6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 wrapText="1" shrinkToFit="1"/>
    </xf>
    <xf numFmtId="0" fontId="3" fillId="0" borderId="69" xfId="0" applyNumberFormat="1" applyFont="1" applyFill="1" applyBorder="1" applyAlignment="1">
      <alignment horizontal="center" vertical="center" wrapText="1" shrinkToFit="1"/>
    </xf>
    <xf numFmtId="0" fontId="33" fillId="0" borderId="18" xfId="0" applyNumberFormat="1" applyFont="1" applyFill="1" applyBorder="1" applyAlignment="1">
      <alignment horizontal="center" vertical="center" wrapText="1" shrinkToFit="1"/>
    </xf>
    <xf numFmtId="0" fontId="33" fillId="0" borderId="25" xfId="0" applyNumberFormat="1" applyFont="1" applyFill="1" applyBorder="1" applyAlignment="1">
      <alignment horizontal="center" vertical="center" wrapText="1" shrinkToFit="1"/>
    </xf>
    <xf numFmtId="0" fontId="33" fillId="0" borderId="26" xfId="0" applyNumberFormat="1" applyFont="1" applyFill="1" applyBorder="1" applyAlignment="1">
      <alignment horizontal="center" vertical="center" wrapText="1" shrinkToFit="1"/>
    </xf>
    <xf numFmtId="0" fontId="33" fillId="0" borderId="51" xfId="0" applyNumberFormat="1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wrapText="1" shrinkToFit="1"/>
    </xf>
    <xf numFmtId="0" fontId="39" fillId="0" borderId="37" xfId="0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 wrapText="1" shrinkToFit="1"/>
    </xf>
    <xf numFmtId="0" fontId="33" fillId="0" borderId="70" xfId="0" applyNumberFormat="1" applyFont="1" applyFill="1" applyBorder="1" applyAlignment="1">
      <alignment horizontal="center" vertical="center" shrinkToFit="1"/>
    </xf>
    <xf numFmtId="0" fontId="33" fillId="0" borderId="34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/>
    <xf numFmtId="0" fontId="33" fillId="0" borderId="7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3" fillId="0" borderId="71" xfId="0" applyFont="1" applyFill="1" applyBorder="1" applyAlignment="1" applyProtection="1">
      <alignment horizontal="center" vertical="center" wrapText="1"/>
    </xf>
    <xf numFmtId="0" fontId="33" fillId="0" borderId="72" xfId="0" applyNumberFormat="1" applyFont="1" applyFill="1" applyBorder="1" applyAlignment="1">
      <alignment horizontal="center" vertical="center" wrapText="1" shrinkToFit="1"/>
    </xf>
    <xf numFmtId="0" fontId="33" fillId="0" borderId="8" xfId="0" applyNumberFormat="1" applyFont="1" applyFill="1" applyBorder="1" applyAlignment="1">
      <alignment horizontal="center" vertical="center" shrinkToFit="1"/>
    </xf>
    <xf numFmtId="0" fontId="33" fillId="0" borderId="73" xfId="0" applyNumberFormat="1" applyFont="1" applyFill="1" applyBorder="1" applyAlignment="1">
      <alignment horizontal="center" vertical="center" shrinkToFit="1"/>
    </xf>
    <xf numFmtId="0" fontId="33" fillId="0" borderId="71" xfId="0" applyNumberFormat="1" applyFont="1" applyFill="1" applyBorder="1" applyAlignment="1">
      <alignment horizontal="center" vertical="center" shrinkToFit="1"/>
    </xf>
    <xf numFmtId="0" fontId="33" fillId="0" borderId="74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0" fontId="33" fillId="0" borderId="74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 wrapText="1" shrinkToFit="1"/>
    </xf>
    <xf numFmtId="0" fontId="33" fillId="0" borderId="17" xfId="0" applyNumberFormat="1" applyFont="1" applyFill="1" applyBorder="1" applyAlignment="1">
      <alignment horizontal="center" vertical="center" shrinkToFit="1"/>
    </xf>
    <xf numFmtId="0" fontId="33" fillId="0" borderId="10" xfId="0" applyNumberFormat="1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 shrinkToFit="1"/>
    </xf>
    <xf numFmtId="0" fontId="33" fillId="0" borderId="11" xfId="0" applyNumberFormat="1" applyFont="1" applyFill="1" applyBorder="1" applyAlignment="1">
      <alignment horizontal="center" vertical="center" wrapText="1" shrinkToFit="1"/>
    </xf>
    <xf numFmtId="0" fontId="33" fillId="0" borderId="40" xfId="0" applyNumberFormat="1" applyFont="1" applyFill="1" applyBorder="1" applyAlignment="1">
      <alignment horizontal="center" vertical="center" wrapText="1" shrinkToFit="1"/>
    </xf>
    <xf numFmtId="0" fontId="33" fillId="0" borderId="55" xfId="0" applyNumberFormat="1" applyFont="1" applyFill="1" applyBorder="1" applyAlignment="1">
      <alignment horizontal="center" vertical="center" wrapText="1" shrinkToFit="1"/>
    </xf>
    <xf numFmtId="0" fontId="33" fillId="0" borderId="5" xfId="0" applyNumberFormat="1" applyFont="1" applyFill="1" applyBorder="1" applyAlignment="1">
      <alignment horizontal="center" vertical="center" shrinkToFit="1"/>
    </xf>
    <xf numFmtId="0" fontId="33" fillId="0" borderId="12" xfId="0" applyNumberFormat="1" applyFont="1" applyFill="1" applyBorder="1" applyAlignment="1">
      <alignment horizontal="center" vertical="center" shrinkToFit="1"/>
    </xf>
    <xf numFmtId="0" fontId="33" fillId="0" borderId="38" xfId="0" applyFont="1" applyFill="1" applyBorder="1" applyAlignment="1">
      <alignment horizontal="center" vertical="center"/>
    </xf>
    <xf numFmtId="0" fontId="33" fillId="0" borderId="75" xfId="0" applyNumberFormat="1" applyFont="1" applyFill="1" applyBorder="1" applyAlignment="1">
      <alignment horizontal="center" vertical="center" shrinkToFit="1"/>
    </xf>
    <xf numFmtId="0" fontId="33" fillId="0" borderId="26" xfId="0" applyNumberFormat="1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7" xfId="0" applyFont="1" applyFill="1" applyBorder="1"/>
    <xf numFmtId="0" fontId="37" fillId="0" borderId="2" xfId="0" applyFont="1" applyFill="1" applyBorder="1" applyAlignment="1">
      <alignment horizontal="center" vertical="center"/>
    </xf>
    <xf numFmtId="0" fontId="33" fillId="0" borderId="20" xfId="0" applyFont="1" applyFill="1" applyBorder="1" applyAlignment="1" applyProtection="1">
      <alignment horizontal="center" vertical="center" wrapText="1"/>
    </xf>
    <xf numFmtId="164" fontId="33" fillId="0" borderId="21" xfId="0" applyNumberFormat="1" applyFont="1" applyFill="1" applyBorder="1" applyAlignment="1">
      <alignment horizontal="center" vertical="center"/>
    </xf>
    <xf numFmtId="164" fontId="33" fillId="0" borderId="6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3" fillId="0" borderId="43" xfId="0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14" xfId="0" applyNumberFormat="1" applyFont="1" applyFill="1" applyBorder="1" applyAlignment="1">
      <alignment horizontal="center" vertical="center" wrapText="1" shrinkToFit="1"/>
    </xf>
    <xf numFmtId="0" fontId="33" fillId="0" borderId="43" xfId="0" applyNumberFormat="1" applyFont="1" applyFill="1" applyBorder="1" applyAlignment="1">
      <alignment horizontal="center" vertical="center" wrapText="1" shrinkToFit="1"/>
    </xf>
    <xf numFmtId="0" fontId="33" fillId="0" borderId="69" xfId="0" applyNumberFormat="1" applyFont="1" applyFill="1" applyBorder="1" applyAlignment="1">
      <alignment horizontal="center" vertical="center" wrapText="1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14" xfId="0" applyNumberFormat="1" applyFont="1" applyFill="1" applyBorder="1" applyAlignment="1">
      <alignment horizontal="center" vertical="center" shrinkToFit="1"/>
    </xf>
    <xf numFmtId="0" fontId="33" fillId="0" borderId="43" xfId="0" applyNumberFormat="1" applyFont="1" applyFill="1" applyBorder="1" applyAlignment="1">
      <alignment horizontal="center" vertical="center" shrinkToFit="1"/>
    </xf>
    <xf numFmtId="164" fontId="33" fillId="0" borderId="15" xfId="0" applyNumberFormat="1" applyFont="1" applyFill="1" applyBorder="1" applyAlignment="1">
      <alignment horizontal="center" vertical="center" shrinkToFit="1"/>
    </xf>
    <xf numFmtId="164" fontId="33" fillId="0" borderId="14" xfId="0" applyNumberFormat="1" applyFont="1" applyFill="1" applyBorder="1" applyAlignment="1">
      <alignment horizontal="center" vertical="center" shrinkToFit="1"/>
    </xf>
    <xf numFmtId="164" fontId="33" fillId="0" borderId="43" xfId="0" applyNumberFormat="1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/>
    </xf>
    <xf numFmtId="0" fontId="33" fillId="0" borderId="77" xfId="0" applyNumberFormat="1" applyFont="1" applyFill="1" applyBorder="1" applyAlignment="1">
      <alignment horizontal="center" vertical="center" shrinkToFit="1"/>
    </xf>
    <xf numFmtId="0" fontId="33" fillId="0" borderId="74" xfId="0" applyNumberFormat="1" applyFont="1" applyFill="1" applyBorder="1" applyAlignment="1">
      <alignment horizontal="center" vertical="center" wrapText="1" shrinkToFit="1"/>
    </xf>
    <xf numFmtId="0" fontId="33" fillId="0" borderId="73" xfId="0" applyNumberFormat="1" applyFont="1" applyFill="1" applyBorder="1" applyAlignment="1">
      <alignment horizontal="center" vertical="center" wrapText="1" shrinkToFit="1"/>
    </xf>
    <xf numFmtId="0" fontId="33" fillId="0" borderId="71" xfId="0" applyNumberFormat="1" applyFont="1" applyFill="1" applyBorder="1" applyAlignment="1">
      <alignment horizontal="center" vertical="center" wrapText="1" shrinkToFit="1"/>
    </xf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2" xfId="0" applyFont="1" applyFill="1" applyBorder="1" applyAlignment="1">
      <alignment horizontal="left" vertical="center"/>
    </xf>
    <xf numFmtId="0" fontId="33" fillId="0" borderId="56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left" vertical="center" wrapText="1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47" xfId="0" applyNumberFormat="1" applyFont="1" applyFill="1" applyBorder="1" applyAlignment="1">
      <alignment horizontal="left" vertical="center" wrapText="1" shrinkToFi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33" fillId="0" borderId="54" xfId="0" applyNumberFormat="1" applyFont="1" applyFill="1" applyBorder="1" applyAlignment="1">
      <alignment horizontal="left" vertical="center" wrapText="1" shrinkToFit="1"/>
    </xf>
    <xf numFmtId="0" fontId="33" fillId="0" borderId="16" xfId="0" applyNumberFormat="1" applyFont="1" applyFill="1" applyBorder="1" applyAlignment="1">
      <alignment horizontal="left" vertical="center" wrapText="1" shrinkToFit="1"/>
    </xf>
    <xf numFmtId="0" fontId="33" fillId="0" borderId="48" xfId="0" applyNumberFormat="1" applyFont="1" applyFill="1" applyBorder="1" applyAlignment="1">
      <alignment horizontal="left" vertical="center" wrapText="1" shrinkToFit="1"/>
    </xf>
    <xf numFmtId="0" fontId="33" fillId="0" borderId="5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53" xfId="0" applyNumberFormat="1" applyFont="1" applyFill="1" applyBorder="1" applyAlignment="1">
      <alignment horizontal="left" vertical="center" wrapText="1" shrinkToFit="1"/>
    </xf>
    <xf numFmtId="0" fontId="33" fillId="0" borderId="37" xfId="0" applyNumberFormat="1" applyFont="1" applyFill="1" applyBorder="1" applyAlignment="1">
      <alignment horizontal="left" vertical="center" wrapText="1" shrinkToFit="1"/>
    </xf>
    <xf numFmtId="0" fontId="33" fillId="0" borderId="31" xfId="0" applyNumberFormat="1" applyFont="1" applyFill="1" applyBorder="1" applyAlignment="1">
      <alignment horizontal="left" vertical="center" wrapText="1" shrinkToFit="1"/>
    </xf>
    <xf numFmtId="0" fontId="33" fillId="0" borderId="33" xfId="0" applyFont="1" applyFill="1" applyBorder="1" applyAlignment="1">
      <alignment horizontal="right" vertical="center" wrapText="1" shrinkToFit="1"/>
    </xf>
    <xf numFmtId="0" fontId="33" fillId="0" borderId="58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right" vertical="center" shrinkToFit="1"/>
    </xf>
    <xf numFmtId="0" fontId="33" fillId="0" borderId="49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/>
    <xf numFmtId="0" fontId="0" fillId="0" borderId="0" xfId="0" applyFill="1" applyAlignment="1"/>
    <xf numFmtId="0" fontId="17" fillId="0" borderId="45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5" xfId="0" applyFont="1" applyFill="1" applyBorder="1" applyAlignment="1">
      <alignment horizontal="center" vertical="center" textRotation="90"/>
    </xf>
    <xf numFmtId="0" fontId="33" fillId="0" borderId="57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38" fillId="0" borderId="0" xfId="0" applyNumberFormat="1" applyFont="1" applyFill="1" applyBorder="1" applyAlignment="1">
      <alignment horizontal="left" vertical="justify"/>
    </xf>
    <xf numFmtId="0" fontId="35" fillId="0" borderId="56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35" fillId="0" borderId="58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50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40" xfId="0" applyNumberFormat="1" applyFont="1" applyFill="1" applyBorder="1" applyAlignment="1">
      <alignment horizontal="center" vertical="center" textRotation="90" wrapText="1"/>
    </xf>
    <xf numFmtId="49" fontId="1" fillId="0" borderId="2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5" xfId="0" applyNumberFormat="1" applyFont="1" applyFill="1" applyBorder="1" applyAlignment="1">
      <alignment horizontal="center" vertical="center" textRotation="90"/>
    </xf>
    <xf numFmtId="0" fontId="7" fillId="0" borderId="64" xfId="0" applyNumberFormat="1" applyFont="1" applyFill="1" applyBorder="1" applyAlignment="1">
      <alignment horizontal="center" vertical="center" textRotation="90"/>
    </xf>
    <xf numFmtId="0" fontId="7" fillId="0" borderId="38" xfId="0" applyNumberFormat="1" applyFont="1" applyFill="1" applyBorder="1" applyAlignment="1">
      <alignment horizontal="center" vertical="center" textRotation="90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right" vertical="center" wrapText="1" shrinkToFit="1"/>
    </xf>
    <xf numFmtId="0" fontId="29" fillId="0" borderId="57" xfId="0" applyFont="1" applyFill="1" applyBorder="1" applyAlignment="1">
      <alignment horizontal="right" vertical="center" wrapText="1" shrinkToFi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textRotation="90" wrapText="1"/>
    </xf>
    <xf numFmtId="0" fontId="12" fillId="0" borderId="55" xfId="0" applyNumberFormat="1" applyFont="1" applyFill="1" applyBorder="1" applyAlignment="1">
      <alignment horizontal="center" vertical="center" textRotation="90" wrapText="1"/>
    </xf>
    <xf numFmtId="0" fontId="26" fillId="0" borderId="6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6" fillId="0" borderId="58" xfId="0" applyNumberFormat="1" applyFont="1" applyFill="1" applyBorder="1" applyAlignment="1">
      <alignment horizontal="center" vertical="center" wrapText="1"/>
    </xf>
    <xf numFmtId="0" fontId="26" fillId="0" borderId="6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58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26" fillId="0" borderId="6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33" fillId="0" borderId="66" xfId="0" applyFont="1" applyFill="1" applyBorder="1" applyAlignment="1" applyProtection="1">
      <alignment horizontal="right"/>
    </xf>
    <xf numFmtId="0" fontId="33" fillId="0" borderId="61" xfId="0" applyFont="1" applyFill="1" applyBorder="1" applyAlignment="1" applyProtection="1">
      <alignment horizontal="right"/>
    </xf>
    <xf numFmtId="0" fontId="29" fillId="0" borderId="50" xfId="0" applyFont="1" applyFill="1" applyBorder="1" applyAlignment="1"/>
    <xf numFmtId="0" fontId="33" fillId="0" borderId="57" xfId="0" applyFont="1" applyFill="1" applyBorder="1" applyAlignment="1">
      <alignment horizontal="right" vertical="center"/>
    </xf>
    <xf numFmtId="0" fontId="33" fillId="0" borderId="49" xfId="0" applyFont="1" applyFill="1" applyBorder="1" applyAlignment="1">
      <alignment horizontal="right" vertical="center"/>
    </xf>
    <xf numFmtId="0" fontId="33" fillId="0" borderId="56" xfId="0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0" fontId="33" fillId="0" borderId="54" xfId="0" applyFont="1" applyFill="1" applyBorder="1" applyAlignment="1" applyProtection="1">
      <alignment horizontal="left" vertical="center" wrapText="1"/>
    </xf>
    <xf numFmtId="0" fontId="33" fillId="0" borderId="76" xfId="0" applyFont="1" applyFill="1" applyBorder="1" applyAlignment="1" applyProtection="1">
      <alignment horizontal="left" vertical="center" wrapText="1"/>
    </xf>
    <xf numFmtId="0" fontId="33" fillId="0" borderId="46" xfId="0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vertical="center" wrapText="1"/>
    </xf>
    <xf numFmtId="0" fontId="33" fillId="0" borderId="26" xfId="0" applyFont="1" applyFill="1" applyBorder="1" applyAlignment="1" applyProtection="1">
      <alignment horizontal="right"/>
    </xf>
    <xf numFmtId="0" fontId="32" fillId="0" borderId="57" xfId="0" applyFont="1" applyFill="1" applyBorder="1" applyAlignment="1"/>
    <xf numFmtId="0" fontId="32" fillId="0" borderId="49" xfId="0" applyFont="1" applyFill="1" applyBorder="1" applyAlignment="1"/>
    <xf numFmtId="0" fontId="33" fillId="0" borderId="26" xfId="0" applyFont="1" applyFill="1" applyBorder="1" applyAlignment="1" applyProtection="1">
      <alignment horizontal="center" vertical="center" wrapText="1"/>
    </xf>
    <xf numFmtId="0" fontId="34" fillId="0" borderId="5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3" fillId="0" borderId="62" xfId="0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vertical="center" wrapText="1"/>
    </xf>
    <xf numFmtId="0" fontId="33" fillId="0" borderId="26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right" vertical="center" wrapText="1" shrinkToFit="1"/>
    </xf>
    <xf numFmtId="0" fontId="33" fillId="0" borderId="49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center" vertical="center" wrapText="1" shrinkToFit="1"/>
    </xf>
    <xf numFmtId="0" fontId="33" fillId="0" borderId="49" xfId="0" applyFont="1" applyFill="1" applyBorder="1" applyAlignment="1">
      <alignment horizontal="center" vertical="center" wrapText="1" shrinkToFit="1"/>
    </xf>
    <xf numFmtId="0" fontId="33" fillId="0" borderId="26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146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5"/>
  <sheetViews>
    <sheetView tabSelected="1" topLeftCell="A25" zoomScale="25" zoomScaleNormal="25" workbookViewId="0">
      <selection activeCell="A35" sqref="A35:XFD35"/>
    </sheetView>
  </sheetViews>
  <sheetFormatPr defaultColWidth="10.109375" defaultRowHeight="13.2"/>
  <cols>
    <col min="1" max="1" width="23.44140625" style="5" customWidth="1"/>
    <col min="2" max="2" width="11.5546875" style="5" customWidth="1"/>
    <col min="3" max="19" width="6.33203125" style="5" hidden="1" customWidth="1"/>
    <col min="20" max="20" width="42.109375" style="5" customWidth="1"/>
    <col min="21" max="21" width="65.88671875" style="32" customWidth="1"/>
    <col min="22" max="22" width="26.6640625" style="33" customWidth="1"/>
    <col min="23" max="23" width="12.6640625" style="147" customWidth="1"/>
    <col min="24" max="24" width="25.6640625" style="43" customWidth="1"/>
    <col min="25" max="27" width="12.6640625" style="43" customWidth="1"/>
    <col min="28" max="28" width="16.6640625" style="43" customWidth="1"/>
    <col min="29" max="29" width="12.109375" style="43" customWidth="1"/>
    <col min="30" max="30" width="3" style="3" customWidth="1"/>
    <col min="31" max="31" width="16" style="3" customWidth="1"/>
    <col min="32" max="32" width="20.109375" style="3" customWidth="1"/>
    <col min="33" max="33" width="20.6640625" style="3" customWidth="1"/>
    <col min="34" max="34" width="16.5546875" style="3" customWidth="1"/>
    <col min="35" max="35" width="14.6640625" style="3" customWidth="1"/>
    <col min="36" max="36" width="15.109375" style="3" customWidth="1"/>
    <col min="37" max="37" width="17" style="3" customWidth="1"/>
    <col min="38" max="38" width="13.5546875" style="3" customWidth="1"/>
    <col min="39" max="39" width="16.88671875" style="3" customWidth="1"/>
    <col min="40" max="40" width="15.6640625" style="3" customWidth="1"/>
    <col min="41" max="41" width="16.33203125" style="3" customWidth="1"/>
    <col min="42" max="42" width="10.6640625" style="5" customWidth="1"/>
    <col min="43" max="43" width="11.88671875" style="5" customWidth="1"/>
    <col min="44" max="49" width="10.6640625" style="5" customWidth="1"/>
    <col min="50" max="50" width="15.44140625" style="5" customWidth="1"/>
    <col min="51" max="51" width="19.33203125" style="5" customWidth="1"/>
    <col min="52" max="52" width="14.33203125" style="5" customWidth="1"/>
    <col min="53" max="53" width="15.44140625" style="5" customWidth="1"/>
    <col min="54" max="54" width="15.109375" style="5" customWidth="1"/>
    <col min="55" max="55" width="13.44140625" style="5" customWidth="1"/>
    <col min="56" max="56" width="14.33203125" style="5" customWidth="1"/>
    <col min="57" max="57" width="15.8867187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325" t="s">
        <v>50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</row>
    <row r="2" spans="1:63" ht="12.7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</row>
    <row r="3" spans="1:63" ht="68.25" customHeight="1">
      <c r="B3" s="326" t="s">
        <v>0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</row>
    <row r="4" spans="1:63" ht="48.75" customHeight="1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327" t="s">
        <v>43</v>
      </c>
      <c r="U4" s="327"/>
      <c r="V4" s="4"/>
      <c r="W4" s="4"/>
      <c r="X4" s="329" t="s">
        <v>66</v>
      </c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330" t="s">
        <v>64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1"/>
      <c r="X5" s="329" t="s">
        <v>82</v>
      </c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11"/>
      <c r="AS5" s="187"/>
      <c r="AT5" s="187"/>
      <c r="AU5" s="12" t="s">
        <v>1</v>
      </c>
      <c r="AV5" s="8"/>
      <c r="AW5" s="2"/>
      <c r="AX5" s="2"/>
      <c r="AY5" s="2"/>
      <c r="AZ5" s="331" t="s">
        <v>70</v>
      </c>
      <c r="BA5" s="331"/>
      <c r="BB5" s="331"/>
      <c r="BC5" s="331"/>
      <c r="BD5" s="332"/>
      <c r="BE5" s="332"/>
    </row>
    <row r="6" spans="1:63" ht="61.2" customHeight="1">
      <c r="W6" s="390" t="s">
        <v>48</v>
      </c>
      <c r="X6" s="390"/>
      <c r="Y6" s="390"/>
      <c r="Z6" s="390"/>
      <c r="AA6" s="390"/>
      <c r="AB6" s="390"/>
      <c r="AC6" s="34" t="s">
        <v>2</v>
      </c>
      <c r="AD6" s="433" t="s">
        <v>67</v>
      </c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14"/>
      <c r="AU6" s="1" t="s">
        <v>3</v>
      </c>
      <c r="AV6" s="2"/>
      <c r="AW6" s="2"/>
      <c r="AX6" s="2"/>
      <c r="AY6" s="2"/>
      <c r="AZ6" s="311" t="s">
        <v>58</v>
      </c>
      <c r="BA6" s="311"/>
      <c r="BB6" s="311"/>
      <c r="BC6" s="311"/>
      <c r="BD6" s="35"/>
      <c r="BE6" s="15"/>
    </row>
    <row r="7" spans="1:63" ht="69" customHeight="1">
      <c r="A7" s="337" t="s">
        <v>65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8" t="s">
        <v>68</v>
      </c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14"/>
      <c r="AU7" s="1" t="s">
        <v>4</v>
      </c>
      <c r="AV7" s="2"/>
      <c r="AW7" s="2"/>
      <c r="AX7" s="2"/>
      <c r="AY7" s="2"/>
      <c r="AZ7" s="335" t="s">
        <v>46</v>
      </c>
      <c r="BA7" s="335"/>
      <c r="BB7" s="335"/>
      <c r="BC7" s="335"/>
      <c r="BD7" s="335"/>
      <c r="BE7" s="15"/>
    </row>
    <row r="8" spans="1:63" ht="51.6" customHeight="1">
      <c r="T8" s="336" t="s">
        <v>120</v>
      </c>
      <c r="U8" s="336"/>
      <c r="V8" s="336"/>
      <c r="W8" s="339" t="s">
        <v>47</v>
      </c>
      <c r="X8" s="339"/>
      <c r="Y8" s="339"/>
      <c r="Z8" s="339"/>
      <c r="AA8" s="339"/>
      <c r="AB8" s="339"/>
      <c r="AC8" s="339"/>
      <c r="AD8" s="276" t="s">
        <v>51</v>
      </c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14"/>
      <c r="AU8" s="1" t="s">
        <v>5</v>
      </c>
      <c r="AV8" s="13"/>
      <c r="AW8" s="13"/>
      <c r="AX8" s="13"/>
      <c r="AY8" s="13"/>
      <c r="AZ8" s="333" t="s">
        <v>71</v>
      </c>
      <c r="BA8" s="333"/>
      <c r="BB8" s="333"/>
      <c r="BC8" s="333"/>
      <c r="BD8" s="334"/>
      <c r="BE8" s="334"/>
    </row>
    <row r="9" spans="1:63" ht="49.95" customHeight="1">
      <c r="U9" s="36"/>
      <c r="V9" s="36"/>
      <c r="W9" s="338" t="s">
        <v>6</v>
      </c>
      <c r="X9" s="338"/>
      <c r="Y9" s="338"/>
      <c r="Z9" s="338"/>
      <c r="AA9" s="37"/>
      <c r="AB9" s="37"/>
      <c r="AC9" s="34" t="s">
        <v>2</v>
      </c>
      <c r="AD9" s="38"/>
      <c r="AE9" s="276" t="s">
        <v>69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16"/>
      <c r="AU9" s="39"/>
      <c r="AV9" s="40"/>
      <c r="AW9" s="40"/>
      <c r="AX9" s="40"/>
      <c r="AY9" s="40"/>
      <c r="AZ9" s="40"/>
      <c r="BA9" s="40"/>
      <c r="BB9" s="41"/>
      <c r="BC9" s="41"/>
      <c r="BD9" s="41"/>
    </row>
    <row r="10" spans="1:63" ht="61.95" customHeight="1" thickBot="1">
      <c r="U10" s="36"/>
      <c r="V10" s="36"/>
      <c r="W10" s="42"/>
      <c r="AA10" s="44"/>
      <c r="AB10" s="3"/>
      <c r="AC10" s="3"/>
      <c r="AK10" s="5"/>
      <c r="AL10" s="5"/>
      <c r="AM10" s="5"/>
      <c r="AN10" s="5"/>
      <c r="AO10" s="5"/>
    </row>
    <row r="11" spans="1:63" s="41" customFormat="1" ht="114" customHeight="1" thickBot="1">
      <c r="A11" s="45"/>
      <c r="B11" s="302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17" t="s">
        <v>63</v>
      </c>
      <c r="U11" s="418"/>
      <c r="V11" s="419"/>
      <c r="W11" s="378" t="s">
        <v>8</v>
      </c>
      <c r="X11" s="379"/>
      <c r="Y11" s="379"/>
      <c r="Z11" s="379"/>
      <c r="AA11" s="379"/>
      <c r="AB11" s="379"/>
      <c r="AC11" s="379"/>
      <c r="AD11" s="380"/>
      <c r="AE11" s="384" t="s">
        <v>9</v>
      </c>
      <c r="AF11" s="385"/>
      <c r="AG11" s="399" t="s">
        <v>10</v>
      </c>
      <c r="AH11" s="400"/>
      <c r="AI11" s="400"/>
      <c r="AJ11" s="400"/>
      <c r="AK11" s="400"/>
      <c r="AL11" s="400"/>
      <c r="AM11" s="400"/>
      <c r="AN11" s="400"/>
      <c r="AO11" s="376" t="s">
        <v>11</v>
      </c>
      <c r="AP11" s="423" t="s">
        <v>12</v>
      </c>
      <c r="AQ11" s="423"/>
      <c r="AR11" s="423"/>
      <c r="AS11" s="423"/>
      <c r="AT11" s="423"/>
      <c r="AU11" s="423"/>
      <c r="AV11" s="423"/>
      <c r="AW11" s="423"/>
      <c r="AX11" s="405" t="s">
        <v>52</v>
      </c>
      <c r="AY11" s="406"/>
      <c r="AZ11" s="406"/>
      <c r="BA11" s="406"/>
      <c r="BB11" s="406"/>
      <c r="BC11" s="406"/>
      <c r="BD11" s="406"/>
      <c r="BE11" s="407"/>
      <c r="BF11" s="47"/>
    </row>
    <row r="12" spans="1:63" s="41" customFormat="1" ht="39" customHeight="1">
      <c r="A12" s="45"/>
      <c r="B12" s="303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20"/>
      <c r="U12" s="421"/>
      <c r="V12" s="422"/>
      <c r="W12" s="381"/>
      <c r="X12" s="382"/>
      <c r="Y12" s="382"/>
      <c r="Z12" s="382"/>
      <c r="AA12" s="382"/>
      <c r="AB12" s="382"/>
      <c r="AC12" s="382"/>
      <c r="AD12" s="383"/>
      <c r="AE12" s="386"/>
      <c r="AF12" s="387"/>
      <c r="AG12" s="401"/>
      <c r="AH12" s="402"/>
      <c r="AI12" s="402"/>
      <c r="AJ12" s="402"/>
      <c r="AK12" s="402"/>
      <c r="AL12" s="402"/>
      <c r="AM12" s="402"/>
      <c r="AN12" s="402"/>
      <c r="AO12" s="377"/>
      <c r="AP12" s="424"/>
      <c r="AQ12" s="424"/>
      <c r="AR12" s="424"/>
      <c r="AS12" s="424"/>
      <c r="AT12" s="424"/>
      <c r="AU12" s="424"/>
      <c r="AV12" s="424"/>
      <c r="AW12" s="424"/>
      <c r="AX12" s="391" t="s">
        <v>83</v>
      </c>
      <c r="AY12" s="392"/>
      <c r="AZ12" s="392"/>
      <c r="BA12" s="392"/>
      <c r="BB12" s="392"/>
      <c r="BC12" s="392"/>
      <c r="BD12" s="392"/>
      <c r="BE12" s="393"/>
      <c r="BF12" s="49"/>
    </row>
    <row r="13" spans="1:63" s="41" customFormat="1" ht="45" customHeight="1">
      <c r="A13" s="45"/>
      <c r="B13" s="303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20"/>
      <c r="U13" s="421"/>
      <c r="V13" s="422"/>
      <c r="W13" s="381"/>
      <c r="X13" s="382"/>
      <c r="Y13" s="382"/>
      <c r="Z13" s="382"/>
      <c r="AA13" s="382"/>
      <c r="AB13" s="382"/>
      <c r="AC13" s="382"/>
      <c r="AD13" s="383"/>
      <c r="AE13" s="388"/>
      <c r="AF13" s="389"/>
      <c r="AG13" s="403"/>
      <c r="AH13" s="404"/>
      <c r="AI13" s="404"/>
      <c r="AJ13" s="404"/>
      <c r="AK13" s="404"/>
      <c r="AL13" s="404"/>
      <c r="AM13" s="404"/>
      <c r="AN13" s="404"/>
      <c r="AO13" s="377"/>
      <c r="AP13" s="425"/>
      <c r="AQ13" s="425"/>
      <c r="AR13" s="425"/>
      <c r="AS13" s="425"/>
      <c r="AT13" s="425"/>
      <c r="AU13" s="425"/>
      <c r="AV13" s="425"/>
      <c r="AW13" s="425"/>
      <c r="AX13" s="394" t="s">
        <v>84</v>
      </c>
      <c r="AY13" s="335"/>
      <c r="AZ13" s="335"/>
      <c r="BA13" s="335"/>
      <c r="BB13" s="335"/>
      <c r="BC13" s="335"/>
      <c r="BD13" s="335"/>
      <c r="BE13" s="395"/>
      <c r="BF13" s="50"/>
    </row>
    <row r="14" spans="1:63" s="41" customFormat="1" ht="55.95" customHeight="1" thickBot="1">
      <c r="A14" s="45"/>
      <c r="B14" s="303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20"/>
      <c r="U14" s="421"/>
      <c r="V14" s="422"/>
      <c r="W14" s="381"/>
      <c r="X14" s="382"/>
      <c r="Y14" s="382"/>
      <c r="Z14" s="382"/>
      <c r="AA14" s="382"/>
      <c r="AB14" s="382"/>
      <c r="AC14" s="382"/>
      <c r="AD14" s="383"/>
      <c r="AE14" s="347" t="s">
        <v>13</v>
      </c>
      <c r="AF14" s="341" t="s">
        <v>14</v>
      </c>
      <c r="AG14" s="347" t="s">
        <v>15</v>
      </c>
      <c r="AH14" s="350" t="s">
        <v>16</v>
      </c>
      <c r="AI14" s="351"/>
      <c r="AJ14" s="351"/>
      <c r="AK14" s="351"/>
      <c r="AL14" s="351"/>
      <c r="AM14" s="351"/>
      <c r="AN14" s="352"/>
      <c r="AO14" s="377"/>
      <c r="AP14" s="364" t="s">
        <v>17</v>
      </c>
      <c r="AQ14" s="366" t="s">
        <v>18</v>
      </c>
      <c r="AR14" s="366" t="s">
        <v>19</v>
      </c>
      <c r="AS14" s="345" t="s">
        <v>20</v>
      </c>
      <c r="AT14" s="345" t="s">
        <v>21</v>
      </c>
      <c r="AU14" s="366" t="s">
        <v>22</v>
      </c>
      <c r="AV14" s="366" t="s">
        <v>23</v>
      </c>
      <c r="AW14" s="343" t="s">
        <v>24</v>
      </c>
      <c r="AX14" s="396" t="s">
        <v>85</v>
      </c>
      <c r="AY14" s="397"/>
      <c r="AZ14" s="397"/>
      <c r="BA14" s="397"/>
      <c r="BB14" s="396" t="s">
        <v>86</v>
      </c>
      <c r="BC14" s="397"/>
      <c r="BD14" s="397"/>
      <c r="BE14" s="398"/>
    </row>
    <row r="15" spans="1:63" s="52" customFormat="1" ht="52.2" customHeight="1">
      <c r="A15" s="51"/>
      <c r="B15" s="303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20"/>
      <c r="U15" s="421"/>
      <c r="V15" s="422"/>
      <c r="W15" s="381"/>
      <c r="X15" s="382"/>
      <c r="Y15" s="382"/>
      <c r="Z15" s="382"/>
      <c r="AA15" s="382"/>
      <c r="AB15" s="382"/>
      <c r="AC15" s="382"/>
      <c r="AD15" s="383"/>
      <c r="AE15" s="349"/>
      <c r="AF15" s="342"/>
      <c r="AG15" s="348"/>
      <c r="AH15" s="370" t="s">
        <v>54</v>
      </c>
      <c r="AI15" s="374"/>
      <c r="AJ15" s="370" t="s">
        <v>57</v>
      </c>
      <c r="AK15" s="371"/>
      <c r="AL15" s="374" t="s">
        <v>72</v>
      </c>
      <c r="AM15" s="371"/>
      <c r="AN15" s="434" t="s">
        <v>49</v>
      </c>
      <c r="AO15" s="377"/>
      <c r="AP15" s="365"/>
      <c r="AQ15" s="367"/>
      <c r="AR15" s="367"/>
      <c r="AS15" s="346"/>
      <c r="AT15" s="346"/>
      <c r="AU15" s="367"/>
      <c r="AV15" s="367"/>
      <c r="AW15" s="344"/>
      <c r="AX15" s="408" t="s">
        <v>45</v>
      </c>
      <c r="AY15" s="409"/>
      <c r="AZ15" s="409"/>
      <c r="BA15" s="409"/>
      <c r="BB15" s="408" t="s">
        <v>45</v>
      </c>
      <c r="BC15" s="409"/>
      <c r="BD15" s="409"/>
      <c r="BE15" s="410"/>
      <c r="BK15" s="340"/>
    </row>
    <row r="16" spans="1:63" s="52" customFormat="1" ht="30" customHeight="1">
      <c r="A16" s="51"/>
      <c r="B16" s="30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20"/>
      <c r="U16" s="421"/>
      <c r="V16" s="422"/>
      <c r="W16" s="381"/>
      <c r="X16" s="382"/>
      <c r="Y16" s="382"/>
      <c r="Z16" s="382"/>
      <c r="AA16" s="382"/>
      <c r="AB16" s="382"/>
      <c r="AC16" s="382"/>
      <c r="AD16" s="383"/>
      <c r="AE16" s="349"/>
      <c r="AF16" s="342"/>
      <c r="AG16" s="348"/>
      <c r="AH16" s="372"/>
      <c r="AI16" s="375"/>
      <c r="AJ16" s="372"/>
      <c r="AK16" s="373"/>
      <c r="AL16" s="375"/>
      <c r="AM16" s="373"/>
      <c r="AN16" s="435"/>
      <c r="AO16" s="377"/>
      <c r="AP16" s="365"/>
      <c r="AQ16" s="367"/>
      <c r="AR16" s="367"/>
      <c r="AS16" s="346"/>
      <c r="AT16" s="346"/>
      <c r="AU16" s="367"/>
      <c r="AV16" s="367"/>
      <c r="AW16" s="344"/>
      <c r="AX16" s="411" t="s">
        <v>15</v>
      </c>
      <c r="AY16" s="413" t="s">
        <v>26</v>
      </c>
      <c r="AZ16" s="414"/>
      <c r="BA16" s="414"/>
      <c r="BB16" s="411" t="s">
        <v>15</v>
      </c>
      <c r="BC16" s="368" t="s">
        <v>26</v>
      </c>
      <c r="BD16" s="368"/>
      <c r="BE16" s="369"/>
      <c r="BK16" s="340"/>
    </row>
    <row r="17" spans="1:109" s="52" customFormat="1" ht="155.25" customHeight="1" thickBot="1">
      <c r="A17" s="51"/>
      <c r="B17" s="30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420"/>
      <c r="U17" s="421"/>
      <c r="V17" s="422"/>
      <c r="W17" s="381"/>
      <c r="X17" s="382"/>
      <c r="Y17" s="382"/>
      <c r="Z17" s="382"/>
      <c r="AA17" s="382"/>
      <c r="AB17" s="382"/>
      <c r="AC17" s="382"/>
      <c r="AD17" s="383"/>
      <c r="AE17" s="349"/>
      <c r="AF17" s="342"/>
      <c r="AG17" s="349"/>
      <c r="AH17" s="29" t="s">
        <v>55</v>
      </c>
      <c r="AI17" s="24" t="s">
        <v>56</v>
      </c>
      <c r="AJ17" s="29" t="s">
        <v>55</v>
      </c>
      <c r="AK17" s="24" t="s">
        <v>56</v>
      </c>
      <c r="AL17" s="29" t="s">
        <v>55</v>
      </c>
      <c r="AM17" s="24" t="s">
        <v>56</v>
      </c>
      <c r="AN17" s="436"/>
      <c r="AO17" s="377"/>
      <c r="AP17" s="365"/>
      <c r="AQ17" s="367"/>
      <c r="AR17" s="367"/>
      <c r="AS17" s="346"/>
      <c r="AT17" s="346"/>
      <c r="AU17" s="367"/>
      <c r="AV17" s="367"/>
      <c r="AW17" s="344"/>
      <c r="AX17" s="412"/>
      <c r="AY17" s="25" t="s">
        <v>25</v>
      </c>
      <c r="AZ17" s="25" t="s">
        <v>27</v>
      </c>
      <c r="BA17" s="26" t="s">
        <v>53</v>
      </c>
      <c r="BB17" s="412"/>
      <c r="BC17" s="27" t="s">
        <v>25</v>
      </c>
      <c r="BD17" s="27" t="s">
        <v>27</v>
      </c>
      <c r="BE17" s="28" t="s">
        <v>28</v>
      </c>
      <c r="BK17" s="340"/>
    </row>
    <row r="18" spans="1:109" s="60" customFormat="1" ht="42.75" customHeight="1" thickTop="1" thickBot="1">
      <c r="A18" s="54"/>
      <c r="B18" s="55">
        <v>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428">
        <v>2</v>
      </c>
      <c r="U18" s="429"/>
      <c r="V18" s="430"/>
      <c r="W18" s="431">
        <v>3</v>
      </c>
      <c r="X18" s="432"/>
      <c r="Y18" s="432"/>
      <c r="Z18" s="432"/>
      <c r="AA18" s="432"/>
      <c r="AB18" s="432"/>
      <c r="AC18" s="432"/>
      <c r="AD18" s="432"/>
      <c r="AE18" s="195">
        <v>4</v>
      </c>
      <c r="AF18" s="57">
        <v>5</v>
      </c>
      <c r="AG18" s="58">
        <v>6</v>
      </c>
      <c r="AH18" s="195">
        <v>7</v>
      </c>
      <c r="AI18" s="57">
        <v>8</v>
      </c>
      <c r="AJ18" s="58">
        <v>9</v>
      </c>
      <c r="AK18" s="195">
        <v>10</v>
      </c>
      <c r="AL18" s="57">
        <v>11</v>
      </c>
      <c r="AM18" s="58">
        <v>12</v>
      </c>
      <c r="AN18" s="195">
        <v>13</v>
      </c>
      <c r="AO18" s="57">
        <v>14</v>
      </c>
      <c r="AP18" s="58">
        <v>15</v>
      </c>
      <c r="AQ18" s="195">
        <v>16</v>
      </c>
      <c r="AR18" s="57">
        <v>17</v>
      </c>
      <c r="AS18" s="58">
        <v>18</v>
      </c>
      <c r="AT18" s="195">
        <v>19</v>
      </c>
      <c r="AU18" s="57">
        <v>20</v>
      </c>
      <c r="AV18" s="58">
        <v>21</v>
      </c>
      <c r="AW18" s="195">
        <v>22</v>
      </c>
      <c r="AX18" s="57">
        <v>23</v>
      </c>
      <c r="AY18" s="58">
        <v>24</v>
      </c>
      <c r="AZ18" s="195">
        <v>25</v>
      </c>
      <c r="BA18" s="57">
        <v>26</v>
      </c>
      <c r="BB18" s="58">
        <v>27</v>
      </c>
      <c r="BC18" s="195">
        <v>28</v>
      </c>
      <c r="BD18" s="57">
        <v>29</v>
      </c>
      <c r="BE18" s="59">
        <v>30</v>
      </c>
    </row>
    <row r="19" spans="1:109" s="62" customFormat="1" ht="59.4" customHeight="1" thickBot="1">
      <c r="A19" s="54"/>
      <c r="B19" s="305" t="s">
        <v>59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6"/>
      <c r="BF19" s="60"/>
      <c r="BG19" s="60"/>
      <c r="BH19" s="60"/>
      <c r="BI19" s="34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1"/>
    </row>
    <row r="20" spans="1:109" s="60" customFormat="1" ht="73.95" customHeight="1" thickBot="1">
      <c r="A20" s="54"/>
      <c r="B20" s="305" t="s">
        <v>60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6"/>
      <c r="BI20" s="340"/>
    </row>
    <row r="21" spans="1:109" s="6" customFormat="1" ht="83.4" customHeight="1">
      <c r="A21" s="183"/>
      <c r="B21" s="87">
        <v>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277" t="s">
        <v>87</v>
      </c>
      <c r="U21" s="278"/>
      <c r="V21" s="279"/>
      <c r="W21" s="280" t="s">
        <v>73</v>
      </c>
      <c r="X21" s="281"/>
      <c r="Y21" s="281"/>
      <c r="Z21" s="281"/>
      <c r="AA21" s="281"/>
      <c r="AB21" s="281"/>
      <c r="AC21" s="281"/>
      <c r="AD21" s="282"/>
      <c r="AE21" s="89">
        <v>2.5</v>
      </c>
      <c r="AF21" s="90">
        <f>AE21*30</f>
        <v>75</v>
      </c>
      <c r="AG21" s="90">
        <f>AH21+AJ21+AL21</f>
        <v>72</v>
      </c>
      <c r="AH21" s="90"/>
      <c r="AI21" s="90"/>
      <c r="AJ21" s="90">
        <v>72</v>
      </c>
      <c r="AK21" s="90"/>
      <c r="AL21" s="90"/>
      <c r="AM21" s="90"/>
      <c r="AN21" s="91"/>
      <c r="AO21" s="85">
        <f>AF21-AG21</f>
        <v>3</v>
      </c>
      <c r="AP21" s="80"/>
      <c r="AQ21" s="81">
        <v>4</v>
      </c>
      <c r="AR21" s="81">
        <v>3</v>
      </c>
      <c r="AS21" s="82"/>
      <c r="AT21" s="80"/>
      <c r="AU21" s="81"/>
      <c r="AV21" s="81"/>
      <c r="AW21" s="82"/>
      <c r="AX21" s="92">
        <f>SUM(AY21:BA21)</f>
        <v>2</v>
      </c>
      <c r="AY21" s="93"/>
      <c r="AZ21" s="93">
        <v>2</v>
      </c>
      <c r="BA21" s="94"/>
      <c r="BB21" s="159">
        <f>SUM(BC21:BE21)</f>
        <v>2</v>
      </c>
      <c r="BC21" s="160"/>
      <c r="BD21" s="160">
        <v>2</v>
      </c>
      <c r="BE21" s="196"/>
      <c r="BI21" s="191"/>
    </row>
    <row r="22" spans="1:109" s="6" customFormat="1" ht="96" customHeight="1" thickBot="1">
      <c r="A22" s="183"/>
      <c r="B22" s="95">
        <v>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283" t="s">
        <v>88</v>
      </c>
      <c r="U22" s="284"/>
      <c r="V22" s="285"/>
      <c r="W22" s="286" t="s">
        <v>81</v>
      </c>
      <c r="X22" s="287"/>
      <c r="Y22" s="287"/>
      <c r="Z22" s="287"/>
      <c r="AA22" s="287"/>
      <c r="AB22" s="287"/>
      <c r="AC22" s="287"/>
      <c r="AD22" s="288"/>
      <c r="AE22" s="63">
        <v>3</v>
      </c>
      <c r="AF22" s="64">
        <f>AE22*30</f>
        <v>90</v>
      </c>
      <c r="AG22" s="64">
        <f>AH22+AJ22+AL22</f>
        <v>72</v>
      </c>
      <c r="AH22" s="64"/>
      <c r="AI22" s="64"/>
      <c r="AJ22" s="64">
        <v>72</v>
      </c>
      <c r="AK22" s="64"/>
      <c r="AL22" s="64"/>
      <c r="AM22" s="64"/>
      <c r="AN22" s="65"/>
      <c r="AO22" s="86">
        <f>AF22-AG22</f>
        <v>18</v>
      </c>
      <c r="AP22" s="66"/>
      <c r="AQ22" s="67">
        <v>4</v>
      </c>
      <c r="AR22" s="67">
        <v>3</v>
      </c>
      <c r="AS22" s="68"/>
      <c r="AT22" s="66"/>
      <c r="AU22" s="67"/>
      <c r="AV22" s="67"/>
      <c r="AW22" s="68"/>
      <c r="AX22" s="66">
        <f>SUM(AY22:BA22)</f>
        <v>2</v>
      </c>
      <c r="AY22" s="67"/>
      <c r="AZ22" s="67">
        <v>2</v>
      </c>
      <c r="BA22" s="68"/>
      <c r="BB22" s="69">
        <f>SUM(BC22:BE22)</f>
        <v>2</v>
      </c>
      <c r="BC22" s="70"/>
      <c r="BD22" s="70">
        <v>2</v>
      </c>
      <c r="BE22" s="71"/>
      <c r="BI22" s="191"/>
    </row>
    <row r="23" spans="1:109" s="108" customFormat="1" ht="59.4" customHeight="1" thickBot="1">
      <c r="A23" s="184"/>
      <c r="B23" s="362" t="s">
        <v>74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466"/>
      <c r="AE23" s="102">
        <f>SUM(AE21:AE22)</f>
        <v>5.5</v>
      </c>
      <c r="AF23" s="103">
        <f>SUM(AF21:AF22)</f>
        <v>165</v>
      </c>
      <c r="AG23" s="103">
        <f>SUM(AG21:AG22)</f>
        <v>144</v>
      </c>
      <c r="AH23" s="103"/>
      <c r="AI23" s="103"/>
      <c r="AJ23" s="103">
        <f>SUM(AJ21:AJ22)</f>
        <v>144</v>
      </c>
      <c r="AK23" s="103"/>
      <c r="AL23" s="103"/>
      <c r="AM23" s="103"/>
      <c r="AN23" s="104"/>
      <c r="AO23" s="102">
        <f>SUM(AO21:AO22)</f>
        <v>21</v>
      </c>
      <c r="AP23" s="105"/>
      <c r="AQ23" s="106">
        <v>2</v>
      </c>
      <c r="AR23" s="106">
        <v>2</v>
      </c>
      <c r="AS23" s="107"/>
      <c r="AT23" s="105"/>
      <c r="AU23" s="106"/>
      <c r="AV23" s="106"/>
      <c r="AW23" s="107"/>
      <c r="AX23" s="105">
        <f>SUM(AX21:AX22)</f>
        <v>4</v>
      </c>
      <c r="AY23" s="106"/>
      <c r="AZ23" s="106">
        <f>SUM(AZ21:AZ22)</f>
        <v>4</v>
      </c>
      <c r="BA23" s="107"/>
      <c r="BB23" s="105">
        <f>SUM(BB21:BB22)</f>
        <v>4</v>
      </c>
      <c r="BC23" s="106"/>
      <c r="BD23" s="106">
        <f>SUM(BD21:BD22)</f>
        <v>4</v>
      </c>
      <c r="BE23" s="107"/>
      <c r="BI23" s="108" t="s">
        <v>80</v>
      </c>
    </row>
    <row r="24" spans="1:109" s="6" customFormat="1" ht="69" customHeight="1" thickBot="1">
      <c r="A24" s="183"/>
      <c r="B24" s="426" t="s">
        <v>61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7"/>
    </row>
    <row r="25" spans="1:109" s="6" customFormat="1" ht="103.95" customHeight="1">
      <c r="A25" s="183"/>
      <c r="B25" s="87">
        <v>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289" t="s">
        <v>89</v>
      </c>
      <c r="U25" s="290"/>
      <c r="V25" s="291"/>
      <c r="W25" s="292" t="s">
        <v>69</v>
      </c>
      <c r="X25" s="293"/>
      <c r="Y25" s="293"/>
      <c r="Z25" s="293"/>
      <c r="AA25" s="293"/>
      <c r="AB25" s="293"/>
      <c r="AC25" s="293"/>
      <c r="AD25" s="294"/>
      <c r="AE25" s="148">
        <v>3</v>
      </c>
      <c r="AF25" s="149">
        <f t="shared" ref="AF25:AF27" si="0">AE25*30</f>
        <v>90</v>
      </c>
      <c r="AG25" s="149">
        <f t="shared" ref="AG25:AG26" si="1">AH25+AJ25+AL25</f>
        <v>54</v>
      </c>
      <c r="AH25" s="149">
        <v>36</v>
      </c>
      <c r="AI25" s="149">
        <v>20</v>
      </c>
      <c r="AJ25" s="149">
        <v>18</v>
      </c>
      <c r="AK25" s="149">
        <v>10</v>
      </c>
      <c r="AL25" s="149"/>
      <c r="AM25" s="149"/>
      <c r="AN25" s="197">
        <f>AG25-(AI25+AK25+AM25)</f>
        <v>24</v>
      </c>
      <c r="AO25" s="198">
        <f t="shared" ref="AO25:AO27" si="2">AF25-AG25</f>
        <v>36</v>
      </c>
      <c r="AP25" s="153"/>
      <c r="AQ25" s="154">
        <v>3</v>
      </c>
      <c r="AR25" s="154">
        <v>3</v>
      </c>
      <c r="AS25" s="155"/>
      <c r="AT25" s="153"/>
      <c r="AU25" s="154"/>
      <c r="AV25" s="154"/>
      <c r="AW25" s="155">
        <v>3</v>
      </c>
      <c r="AX25" s="153">
        <f>SUM(AY25:BA25)</f>
        <v>3</v>
      </c>
      <c r="AY25" s="154">
        <v>2</v>
      </c>
      <c r="AZ25" s="154">
        <v>1</v>
      </c>
      <c r="BA25" s="155"/>
      <c r="BB25" s="156"/>
      <c r="BC25" s="157"/>
      <c r="BD25" s="157"/>
      <c r="BE25" s="158"/>
    </row>
    <row r="26" spans="1:109" s="6" customFormat="1" ht="111" customHeight="1">
      <c r="A26" s="183"/>
      <c r="B26" s="95">
        <v>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277" t="s">
        <v>90</v>
      </c>
      <c r="U26" s="278"/>
      <c r="V26" s="279"/>
      <c r="W26" s="280" t="s">
        <v>69</v>
      </c>
      <c r="X26" s="281"/>
      <c r="Y26" s="281"/>
      <c r="Z26" s="281"/>
      <c r="AA26" s="281"/>
      <c r="AB26" s="281"/>
      <c r="AC26" s="281"/>
      <c r="AD26" s="282"/>
      <c r="AE26" s="150">
        <v>4</v>
      </c>
      <c r="AF26" s="151">
        <f t="shared" si="0"/>
        <v>120</v>
      </c>
      <c r="AG26" s="151">
        <f t="shared" si="1"/>
        <v>54</v>
      </c>
      <c r="AH26" s="151">
        <v>36</v>
      </c>
      <c r="AI26" s="151">
        <v>20</v>
      </c>
      <c r="AJ26" s="151">
        <v>9</v>
      </c>
      <c r="AK26" s="151">
        <v>6</v>
      </c>
      <c r="AL26" s="151">
        <v>9</v>
      </c>
      <c r="AM26" s="151">
        <v>6</v>
      </c>
      <c r="AN26" s="199">
        <f>AG26-(AI26+AK26+AM26)</f>
        <v>22</v>
      </c>
      <c r="AO26" s="200">
        <f t="shared" si="2"/>
        <v>66</v>
      </c>
      <c r="AP26" s="176">
        <v>4</v>
      </c>
      <c r="AQ26" s="177"/>
      <c r="AR26" s="177">
        <v>4</v>
      </c>
      <c r="AS26" s="178"/>
      <c r="AT26" s="176"/>
      <c r="AU26" s="177"/>
      <c r="AV26" s="177"/>
      <c r="AW26" s="178"/>
      <c r="AX26" s="176"/>
      <c r="AY26" s="177"/>
      <c r="AZ26" s="177"/>
      <c r="BA26" s="178"/>
      <c r="BB26" s="176">
        <f>SUM(BC26:BE26)</f>
        <v>3</v>
      </c>
      <c r="BC26" s="177">
        <v>2</v>
      </c>
      <c r="BD26" s="177">
        <v>0.5</v>
      </c>
      <c r="BE26" s="178">
        <v>0.5</v>
      </c>
    </row>
    <row r="27" spans="1:109" s="6" customFormat="1" ht="106.2" customHeight="1">
      <c r="A27" s="183"/>
      <c r="B27" s="95">
        <v>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277" t="s">
        <v>91</v>
      </c>
      <c r="U27" s="278"/>
      <c r="V27" s="279"/>
      <c r="W27" s="280" t="s">
        <v>69</v>
      </c>
      <c r="X27" s="281"/>
      <c r="Y27" s="281"/>
      <c r="Z27" s="281"/>
      <c r="AA27" s="281"/>
      <c r="AB27" s="281"/>
      <c r="AC27" s="281"/>
      <c r="AD27" s="282"/>
      <c r="AE27" s="150">
        <v>1</v>
      </c>
      <c r="AF27" s="151">
        <f t="shared" si="0"/>
        <v>30</v>
      </c>
      <c r="AG27" s="151"/>
      <c r="AH27" s="151"/>
      <c r="AI27" s="151"/>
      <c r="AJ27" s="151"/>
      <c r="AK27" s="151"/>
      <c r="AL27" s="151"/>
      <c r="AM27" s="151"/>
      <c r="AN27" s="199"/>
      <c r="AO27" s="200">
        <f t="shared" si="2"/>
        <v>30</v>
      </c>
      <c r="AP27" s="176"/>
      <c r="AQ27" s="177">
        <v>4</v>
      </c>
      <c r="AR27" s="177"/>
      <c r="AS27" s="178"/>
      <c r="AT27" s="176">
        <v>4</v>
      </c>
      <c r="AU27" s="177"/>
      <c r="AV27" s="177"/>
      <c r="AW27" s="178"/>
      <c r="AX27" s="176"/>
      <c r="AY27" s="177"/>
      <c r="AZ27" s="177"/>
      <c r="BA27" s="178"/>
      <c r="BB27" s="176"/>
      <c r="BC27" s="177"/>
      <c r="BD27" s="177"/>
      <c r="BE27" s="178"/>
      <c r="BG27" s="6" t="s">
        <v>80</v>
      </c>
    </row>
    <row r="28" spans="1:109" s="6" customFormat="1" ht="115.95" customHeight="1">
      <c r="A28" s="183"/>
      <c r="B28" s="95">
        <v>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277" t="s">
        <v>92</v>
      </c>
      <c r="U28" s="278"/>
      <c r="V28" s="279"/>
      <c r="W28" s="280" t="s">
        <v>69</v>
      </c>
      <c r="X28" s="281"/>
      <c r="Y28" s="281"/>
      <c r="Z28" s="281"/>
      <c r="AA28" s="281"/>
      <c r="AB28" s="281"/>
      <c r="AC28" s="281"/>
      <c r="AD28" s="282"/>
      <c r="AE28" s="77">
        <v>4</v>
      </c>
      <c r="AF28" s="78">
        <f>AE28*30</f>
        <v>120</v>
      </c>
      <c r="AG28" s="78">
        <f>AH28+AJ28+AL28</f>
        <v>54</v>
      </c>
      <c r="AH28" s="78">
        <v>36</v>
      </c>
      <c r="AI28" s="78">
        <v>20</v>
      </c>
      <c r="AJ28" s="78">
        <v>18</v>
      </c>
      <c r="AK28" s="78">
        <v>10</v>
      </c>
      <c r="AL28" s="78"/>
      <c r="AM28" s="78"/>
      <c r="AN28" s="199">
        <f t="shared" ref="AN28:AN32" si="3">AG28-(AI28+AK28+AM28)</f>
        <v>24</v>
      </c>
      <c r="AO28" s="201">
        <f>AF28-AG28</f>
        <v>66</v>
      </c>
      <c r="AP28" s="80"/>
      <c r="AQ28" s="81">
        <v>4</v>
      </c>
      <c r="AR28" s="81">
        <v>4</v>
      </c>
      <c r="AS28" s="82"/>
      <c r="AT28" s="80"/>
      <c r="AU28" s="81"/>
      <c r="AV28" s="81"/>
      <c r="AW28" s="82">
        <v>4</v>
      </c>
      <c r="AX28" s="176"/>
      <c r="AY28" s="177"/>
      <c r="AZ28" s="177"/>
      <c r="BA28" s="178"/>
      <c r="BB28" s="176">
        <f>SUM(BC28:BE28)</f>
        <v>3</v>
      </c>
      <c r="BC28" s="177">
        <v>2</v>
      </c>
      <c r="BD28" s="177">
        <v>1</v>
      </c>
      <c r="BE28" s="178"/>
    </row>
    <row r="29" spans="1:109" s="6" customFormat="1" ht="103.95" customHeight="1">
      <c r="A29" s="183"/>
      <c r="B29" s="95">
        <v>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277" t="s">
        <v>93</v>
      </c>
      <c r="U29" s="278"/>
      <c r="V29" s="279"/>
      <c r="W29" s="280" t="s">
        <v>69</v>
      </c>
      <c r="X29" s="281"/>
      <c r="Y29" s="281"/>
      <c r="Z29" s="281"/>
      <c r="AA29" s="281"/>
      <c r="AB29" s="281"/>
      <c r="AC29" s="281"/>
      <c r="AD29" s="282"/>
      <c r="AE29" s="77">
        <v>3</v>
      </c>
      <c r="AF29" s="78">
        <f>AE29*30</f>
        <v>90</v>
      </c>
      <c r="AG29" s="78">
        <f>AH29+AJ29+AL29</f>
        <v>54</v>
      </c>
      <c r="AH29" s="78">
        <v>36</v>
      </c>
      <c r="AI29" s="78"/>
      <c r="AJ29" s="78">
        <v>18</v>
      </c>
      <c r="AK29" s="78"/>
      <c r="AL29" s="78"/>
      <c r="AM29" s="78"/>
      <c r="AN29" s="199"/>
      <c r="AO29" s="201">
        <f>AF29-AG29</f>
        <v>36</v>
      </c>
      <c r="AP29" s="80"/>
      <c r="AQ29" s="81">
        <v>4</v>
      </c>
      <c r="AR29" s="81">
        <v>4</v>
      </c>
      <c r="AS29" s="82"/>
      <c r="AT29" s="80"/>
      <c r="AU29" s="81"/>
      <c r="AV29" s="81"/>
      <c r="AW29" s="82">
        <v>4</v>
      </c>
      <c r="AX29" s="176"/>
      <c r="AY29" s="177"/>
      <c r="AZ29" s="177"/>
      <c r="BA29" s="178"/>
      <c r="BB29" s="176">
        <f>SUM(BC29:BE29)</f>
        <v>3</v>
      </c>
      <c r="BC29" s="177">
        <v>2</v>
      </c>
      <c r="BD29" s="177">
        <v>1</v>
      </c>
      <c r="BE29" s="178"/>
    </row>
    <row r="30" spans="1:109" s="109" customFormat="1" ht="94.2" customHeight="1">
      <c r="A30" s="185"/>
      <c r="B30" s="95">
        <v>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277" t="s">
        <v>94</v>
      </c>
      <c r="U30" s="278"/>
      <c r="V30" s="279"/>
      <c r="W30" s="280" t="s">
        <v>69</v>
      </c>
      <c r="X30" s="281"/>
      <c r="Y30" s="281"/>
      <c r="Z30" s="281"/>
      <c r="AA30" s="281"/>
      <c r="AB30" s="281"/>
      <c r="AC30" s="281"/>
      <c r="AD30" s="282"/>
      <c r="AE30" s="77">
        <v>3.5</v>
      </c>
      <c r="AF30" s="78">
        <f t="shared" ref="AF30:AF31" si="4">AE30*30</f>
        <v>105</v>
      </c>
      <c r="AG30" s="78">
        <f t="shared" ref="AG30:AG31" si="5">AH30+AJ30+AL30</f>
        <v>45</v>
      </c>
      <c r="AH30" s="78">
        <v>36</v>
      </c>
      <c r="AI30" s="78">
        <v>20</v>
      </c>
      <c r="AJ30" s="78">
        <v>9</v>
      </c>
      <c r="AK30" s="78">
        <v>6</v>
      </c>
      <c r="AL30" s="78"/>
      <c r="AM30" s="78"/>
      <c r="AN30" s="199">
        <f t="shared" si="3"/>
        <v>19</v>
      </c>
      <c r="AO30" s="201">
        <f t="shared" ref="AO30:AO31" si="6">AF30-AG30</f>
        <v>60</v>
      </c>
      <c r="AP30" s="80">
        <v>4</v>
      </c>
      <c r="AQ30" s="81"/>
      <c r="AR30" s="81">
        <v>4</v>
      </c>
      <c r="AS30" s="82"/>
      <c r="AT30" s="80"/>
      <c r="AU30" s="81"/>
      <c r="AV30" s="81">
        <v>4</v>
      </c>
      <c r="AW30" s="82"/>
      <c r="AX30" s="80"/>
      <c r="AY30" s="81"/>
      <c r="AZ30" s="81"/>
      <c r="BA30" s="82"/>
      <c r="BB30" s="176">
        <f>SUM(BC30:BE30)</f>
        <v>2.5</v>
      </c>
      <c r="BC30" s="177">
        <v>2</v>
      </c>
      <c r="BD30" s="177">
        <v>0.5</v>
      </c>
      <c r="BE30" s="178"/>
    </row>
    <row r="31" spans="1:109" s="110" customFormat="1" ht="96.6" customHeight="1">
      <c r="A31" s="183"/>
      <c r="B31" s="95">
        <v>9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277" t="s">
        <v>95</v>
      </c>
      <c r="U31" s="278"/>
      <c r="V31" s="279"/>
      <c r="W31" s="280" t="s">
        <v>69</v>
      </c>
      <c r="X31" s="281"/>
      <c r="Y31" s="281"/>
      <c r="Z31" s="281"/>
      <c r="AA31" s="281"/>
      <c r="AB31" s="281"/>
      <c r="AC31" s="281"/>
      <c r="AD31" s="282"/>
      <c r="AE31" s="150">
        <v>2</v>
      </c>
      <c r="AF31" s="151">
        <f t="shared" si="4"/>
        <v>60</v>
      </c>
      <c r="AG31" s="151">
        <f t="shared" si="5"/>
        <v>36</v>
      </c>
      <c r="AH31" s="151">
        <v>27</v>
      </c>
      <c r="AI31" s="151">
        <v>16</v>
      </c>
      <c r="AJ31" s="151">
        <v>9</v>
      </c>
      <c r="AK31" s="151">
        <v>6</v>
      </c>
      <c r="AL31" s="151"/>
      <c r="AM31" s="151"/>
      <c r="AN31" s="199">
        <f t="shared" si="3"/>
        <v>14</v>
      </c>
      <c r="AO31" s="200">
        <f t="shared" si="6"/>
        <v>24</v>
      </c>
      <c r="AP31" s="176"/>
      <c r="AQ31" s="177">
        <v>3</v>
      </c>
      <c r="AR31" s="177">
        <v>3</v>
      </c>
      <c r="AS31" s="178"/>
      <c r="AT31" s="176"/>
      <c r="AU31" s="177"/>
      <c r="AV31" s="177"/>
      <c r="AW31" s="178">
        <v>3</v>
      </c>
      <c r="AX31" s="176">
        <f>SUM(AY31:BA31)</f>
        <v>2</v>
      </c>
      <c r="AY31" s="177">
        <v>1.5</v>
      </c>
      <c r="AZ31" s="177">
        <v>0.5</v>
      </c>
      <c r="BA31" s="178"/>
      <c r="BB31" s="179"/>
      <c r="BC31" s="180"/>
      <c r="BD31" s="180"/>
      <c r="BE31" s="181"/>
    </row>
    <row r="32" spans="1:109" s="110" customFormat="1" ht="106.2" customHeight="1">
      <c r="A32" s="183"/>
      <c r="B32" s="95">
        <v>10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277" t="s">
        <v>96</v>
      </c>
      <c r="U32" s="278"/>
      <c r="V32" s="279"/>
      <c r="W32" s="280" t="s">
        <v>69</v>
      </c>
      <c r="X32" s="281"/>
      <c r="Y32" s="281"/>
      <c r="Z32" s="281"/>
      <c r="AA32" s="281"/>
      <c r="AB32" s="281"/>
      <c r="AC32" s="281"/>
      <c r="AD32" s="282"/>
      <c r="AE32" s="150">
        <v>2</v>
      </c>
      <c r="AF32" s="151">
        <f>AE32*30</f>
        <v>60</v>
      </c>
      <c r="AG32" s="151">
        <f>AH32+AJ32+AL32</f>
        <v>36</v>
      </c>
      <c r="AH32" s="151">
        <v>18</v>
      </c>
      <c r="AI32" s="151">
        <v>10</v>
      </c>
      <c r="AJ32" s="151"/>
      <c r="AK32" s="151"/>
      <c r="AL32" s="151">
        <v>18</v>
      </c>
      <c r="AM32" s="151">
        <v>10</v>
      </c>
      <c r="AN32" s="199">
        <f t="shared" si="3"/>
        <v>16</v>
      </c>
      <c r="AO32" s="200">
        <f>AF32-AG32</f>
        <v>24</v>
      </c>
      <c r="AP32" s="176"/>
      <c r="AQ32" s="177">
        <v>4</v>
      </c>
      <c r="AR32" s="177">
        <v>4</v>
      </c>
      <c r="AS32" s="178"/>
      <c r="AT32" s="176"/>
      <c r="AU32" s="177"/>
      <c r="AV32" s="177"/>
      <c r="AW32" s="178"/>
      <c r="AX32" s="176"/>
      <c r="AY32" s="177"/>
      <c r="AZ32" s="177"/>
      <c r="BA32" s="178"/>
      <c r="BB32" s="179">
        <f>SUM(BC32:BE32)</f>
        <v>2</v>
      </c>
      <c r="BC32" s="180">
        <v>1</v>
      </c>
      <c r="BD32" s="180"/>
      <c r="BE32" s="182">
        <v>1</v>
      </c>
    </row>
    <row r="33" spans="1:74" s="110" customFormat="1" ht="111" customHeight="1">
      <c r="A33" s="183"/>
      <c r="B33" s="95">
        <v>11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77" t="s">
        <v>97</v>
      </c>
      <c r="U33" s="278"/>
      <c r="V33" s="279"/>
      <c r="W33" s="280" t="s">
        <v>98</v>
      </c>
      <c r="X33" s="281"/>
      <c r="Y33" s="281"/>
      <c r="Z33" s="281"/>
      <c r="AA33" s="281"/>
      <c r="AB33" s="281"/>
      <c r="AC33" s="281"/>
      <c r="AD33" s="282"/>
      <c r="AE33" s="150">
        <v>4.5</v>
      </c>
      <c r="AF33" s="151">
        <f>AE33*30</f>
        <v>135</v>
      </c>
      <c r="AG33" s="151">
        <f>AH33+AJ33+AL33</f>
        <v>72</v>
      </c>
      <c r="AH33" s="151">
        <v>36</v>
      </c>
      <c r="AI33" s="151"/>
      <c r="AJ33" s="151">
        <v>9</v>
      </c>
      <c r="AK33" s="151"/>
      <c r="AL33" s="151">
        <v>27</v>
      </c>
      <c r="AM33" s="151"/>
      <c r="AN33" s="199"/>
      <c r="AO33" s="200">
        <f>AF33-AG33</f>
        <v>63</v>
      </c>
      <c r="AP33" s="176">
        <v>3</v>
      </c>
      <c r="AQ33" s="177"/>
      <c r="AR33" s="177">
        <v>3</v>
      </c>
      <c r="AS33" s="178"/>
      <c r="AT33" s="176"/>
      <c r="AU33" s="177"/>
      <c r="AV33" s="177">
        <v>3</v>
      </c>
      <c r="AW33" s="178"/>
      <c r="AX33" s="176">
        <f>SUM(AY33:BA33)</f>
        <v>4</v>
      </c>
      <c r="AY33" s="177">
        <v>2</v>
      </c>
      <c r="AZ33" s="177">
        <v>0.5</v>
      </c>
      <c r="BA33" s="178">
        <v>1.5</v>
      </c>
      <c r="BB33" s="176"/>
      <c r="BC33" s="177"/>
      <c r="BD33" s="177"/>
      <c r="BE33" s="178"/>
    </row>
    <row r="34" spans="1:74" s="6" customFormat="1" ht="115.95" customHeight="1">
      <c r="A34" s="183"/>
      <c r="B34" s="95">
        <v>12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277" t="s">
        <v>99</v>
      </c>
      <c r="U34" s="278"/>
      <c r="V34" s="279"/>
      <c r="W34" s="280" t="s">
        <v>69</v>
      </c>
      <c r="X34" s="281"/>
      <c r="Y34" s="281"/>
      <c r="Z34" s="281"/>
      <c r="AA34" s="281"/>
      <c r="AB34" s="281"/>
      <c r="AC34" s="281"/>
      <c r="AD34" s="282"/>
      <c r="AE34" s="77">
        <v>5</v>
      </c>
      <c r="AF34" s="78">
        <f>AE34*30</f>
        <v>150</v>
      </c>
      <c r="AG34" s="78">
        <f>AH34+AJ34+AL34</f>
        <v>72</v>
      </c>
      <c r="AH34" s="78">
        <v>18</v>
      </c>
      <c r="AI34" s="78">
        <v>10</v>
      </c>
      <c r="AJ34" s="78"/>
      <c r="AK34" s="78"/>
      <c r="AL34" s="78">
        <v>54</v>
      </c>
      <c r="AM34" s="78">
        <v>30</v>
      </c>
      <c r="AN34" s="202">
        <f>AG34-AI34-AK34-AM34</f>
        <v>32</v>
      </c>
      <c r="AO34" s="201">
        <f>AF34-AG34</f>
        <v>78</v>
      </c>
      <c r="AP34" s="80">
        <v>3</v>
      </c>
      <c r="AQ34" s="81"/>
      <c r="AR34" s="81">
        <v>3</v>
      </c>
      <c r="AS34" s="82"/>
      <c r="AT34" s="80"/>
      <c r="AU34" s="81">
        <v>3</v>
      </c>
      <c r="AV34" s="81"/>
      <c r="AW34" s="82"/>
      <c r="AX34" s="203">
        <f>SUM(AY34:BA34)</f>
        <v>4</v>
      </c>
      <c r="AY34" s="204">
        <v>1</v>
      </c>
      <c r="AZ34" s="204"/>
      <c r="BA34" s="205">
        <v>3</v>
      </c>
      <c r="BB34" s="206"/>
      <c r="BC34" s="207"/>
      <c r="BD34" s="207"/>
      <c r="BE34" s="208"/>
    </row>
    <row r="35" spans="1:74" s="6" customFormat="1" ht="115.95" customHeight="1">
      <c r="A35" s="183"/>
      <c r="B35" s="95">
        <v>13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277" t="s">
        <v>100</v>
      </c>
      <c r="U35" s="278"/>
      <c r="V35" s="279"/>
      <c r="W35" s="280" t="s">
        <v>69</v>
      </c>
      <c r="X35" s="281"/>
      <c r="Y35" s="281"/>
      <c r="Z35" s="281"/>
      <c r="AA35" s="281"/>
      <c r="AB35" s="281"/>
      <c r="AC35" s="281"/>
      <c r="AD35" s="282"/>
      <c r="AE35" s="77">
        <v>5</v>
      </c>
      <c r="AF35" s="78">
        <f>AE35*30</f>
        <v>150</v>
      </c>
      <c r="AG35" s="78">
        <f>AH35+AJ35+AL35</f>
        <v>72</v>
      </c>
      <c r="AH35" s="78">
        <v>36</v>
      </c>
      <c r="AI35" s="78">
        <v>20</v>
      </c>
      <c r="AJ35" s="78"/>
      <c r="AK35" s="78"/>
      <c r="AL35" s="78">
        <v>36</v>
      </c>
      <c r="AM35" s="78">
        <v>20</v>
      </c>
      <c r="AN35" s="202">
        <f>AG35-AI35-AK35-AM35</f>
        <v>32</v>
      </c>
      <c r="AO35" s="201">
        <f>AF35-AG35</f>
        <v>78</v>
      </c>
      <c r="AP35" s="80">
        <v>4</v>
      </c>
      <c r="AQ35" s="81"/>
      <c r="AR35" s="81">
        <v>4</v>
      </c>
      <c r="AS35" s="82"/>
      <c r="AT35" s="80"/>
      <c r="AU35" s="81">
        <v>4</v>
      </c>
      <c r="AV35" s="81"/>
      <c r="AW35" s="82"/>
      <c r="AX35" s="80"/>
      <c r="AY35" s="81"/>
      <c r="AZ35" s="81"/>
      <c r="BA35" s="82"/>
      <c r="BB35" s="209">
        <f>SUM(BC35:BE35)</f>
        <v>4</v>
      </c>
      <c r="BC35" s="210">
        <v>2</v>
      </c>
      <c r="BD35" s="210"/>
      <c r="BE35" s="205">
        <v>2</v>
      </c>
    </row>
    <row r="36" spans="1:74" s="6" customFormat="1" ht="106.2" customHeight="1" thickBot="1">
      <c r="A36" s="183"/>
      <c r="B36" s="100">
        <v>14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283" t="s">
        <v>101</v>
      </c>
      <c r="U36" s="284"/>
      <c r="V36" s="285"/>
      <c r="W36" s="286" t="s">
        <v>69</v>
      </c>
      <c r="X36" s="287"/>
      <c r="Y36" s="287"/>
      <c r="Z36" s="287"/>
      <c r="AA36" s="287"/>
      <c r="AB36" s="287"/>
      <c r="AC36" s="287"/>
      <c r="AD36" s="288"/>
      <c r="AE36" s="63">
        <v>1.5</v>
      </c>
      <c r="AF36" s="64">
        <f t="shared" ref="AF36" si="7">AE36*30</f>
        <v>45</v>
      </c>
      <c r="AG36" s="64"/>
      <c r="AH36" s="64"/>
      <c r="AI36" s="64"/>
      <c r="AJ36" s="64"/>
      <c r="AK36" s="64"/>
      <c r="AL36" s="64"/>
      <c r="AM36" s="64"/>
      <c r="AN36" s="211"/>
      <c r="AO36" s="212">
        <f t="shared" ref="AO36" si="8">AF36-AG36</f>
        <v>45</v>
      </c>
      <c r="AP36" s="66"/>
      <c r="AQ36" s="67">
        <v>3</v>
      </c>
      <c r="AR36" s="67"/>
      <c r="AS36" s="68">
        <v>3</v>
      </c>
      <c r="AT36" s="66"/>
      <c r="AU36" s="67"/>
      <c r="AV36" s="67"/>
      <c r="AW36" s="68"/>
      <c r="AX36" s="66"/>
      <c r="AY36" s="67"/>
      <c r="AZ36" s="67"/>
      <c r="BA36" s="68"/>
      <c r="BB36" s="66"/>
      <c r="BC36" s="67"/>
      <c r="BD36" s="67"/>
      <c r="BE36" s="68"/>
      <c r="BF36" s="6" t="s">
        <v>80</v>
      </c>
      <c r="BG36" s="6" t="s">
        <v>80</v>
      </c>
    </row>
    <row r="37" spans="1:74" s="133" customFormat="1" ht="66.599999999999994" customHeight="1" thickBot="1">
      <c r="A37" s="135"/>
      <c r="B37" s="460" t="s">
        <v>75</v>
      </c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2"/>
      <c r="AE37" s="213">
        <f t="shared" ref="AE37:AO37" si="9">SUM(AE25:AE36)</f>
        <v>38.5</v>
      </c>
      <c r="AF37" s="214">
        <f t="shared" si="9"/>
        <v>1155</v>
      </c>
      <c r="AG37" s="214">
        <f t="shared" si="9"/>
        <v>549</v>
      </c>
      <c r="AH37" s="214">
        <f t="shared" si="9"/>
        <v>315</v>
      </c>
      <c r="AI37" s="214">
        <f t="shared" si="9"/>
        <v>136</v>
      </c>
      <c r="AJ37" s="214">
        <f t="shared" si="9"/>
        <v>90</v>
      </c>
      <c r="AK37" s="214">
        <f t="shared" si="9"/>
        <v>38</v>
      </c>
      <c r="AL37" s="214">
        <f t="shared" si="9"/>
        <v>144</v>
      </c>
      <c r="AM37" s="214">
        <f t="shared" si="9"/>
        <v>66</v>
      </c>
      <c r="AN37" s="215">
        <f t="shared" si="9"/>
        <v>183</v>
      </c>
      <c r="AO37" s="216">
        <f t="shared" si="9"/>
        <v>606</v>
      </c>
      <c r="AP37" s="136">
        <v>5</v>
      </c>
      <c r="AQ37" s="152">
        <v>7</v>
      </c>
      <c r="AR37" s="152">
        <v>10</v>
      </c>
      <c r="AS37" s="137">
        <v>1</v>
      </c>
      <c r="AT37" s="136">
        <v>1</v>
      </c>
      <c r="AU37" s="152">
        <v>2</v>
      </c>
      <c r="AV37" s="152">
        <v>2</v>
      </c>
      <c r="AW37" s="137">
        <v>4</v>
      </c>
      <c r="AX37" s="136">
        <f t="shared" ref="AX37:BE37" si="10">SUM(AX25:AX36)</f>
        <v>13</v>
      </c>
      <c r="AY37" s="152">
        <f t="shared" si="10"/>
        <v>6.5</v>
      </c>
      <c r="AZ37" s="152">
        <f t="shared" si="10"/>
        <v>2</v>
      </c>
      <c r="BA37" s="137">
        <f t="shared" si="10"/>
        <v>4.5</v>
      </c>
      <c r="BB37" s="136">
        <f t="shared" si="10"/>
        <v>17.5</v>
      </c>
      <c r="BC37" s="152">
        <f t="shared" si="10"/>
        <v>11</v>
      </c>
      <c r="BD37" s="152">
        <f t="shared" si="10"/>
        <v>3</v>
      </c>
      <c r="BE37" s="137">
        <f t="shared" si="10"/>
        <v>3.5</v>
      </c>
      <c r="BO37" s="134"/>
    </row>
    <row r="38" spans="1:74" s="133" customFormat="1" ht="85.95" customHeight="1" thickBot="1">
      <c r="A38" s="135"/>
      <c r="B38" s="295" t="s">
        <v>102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6"/>
      <c r="AE38" s="213">
        <f t="shared" ref="AE38:AR38" si="11">AE37+AE23</f>
        <v>44</v>
      </c>
      <c r="AF38" s="214">
        <f t="shared" si="11"/>
        <v>1320</v>
      </c>
      <c r="AG38" s="214">
        <f t="shared" si="11"/>
        <v>693</v>
      </c>
      <c r="AH38" s="214">
        <f t="shared" si="11"/>
        <v>315</v>
      </c>
      <c r="AI38" s="214">
        <f t="shared" si="11"/>
        <v>136</v>
      </c>
      <c r="AJ38" s="214">
        <f t="shared" si="11"/>
        <v>234</v>
      </c>
      <c r="AK38" s="214">
        <f t="shared" si="11"/>
        <v>38</v>
      </c>
      <c r="AL38" s="214">
        <f t="shared" si="11"/>
        <v>144</v>
      </c>
      <c r="AM38" s="214">
        <f t="shared" si="11"/>
        <v>66</v>
      </c>
      <c r="AN38" s="215">
        <f t="shared" si="11"/>
        <v>183</v>
      </c>
      <c r="AO38" s="216">
        <f t="shared" si="11"/>
        <v>627</v>
      </c>
      <c r="AP38" s="213">
        <f t="shared" si="11"/>
        <v>5</v>
      </c>
      <c r="AQ38" s="214">
        <f t="shared" si="11"/>
        <v>9</v>
      </c>
      <c r="AR38" s="214">
        <f t="shared" si="11"/>
        <v>12</v>
      </c>
      <c r="AS38" s="137">
        <v>1</v>
      </c>
      <c r="AT38" s="136">
        <v>1</v>
      </c>
      <c r="AU38" s="214">
        <f t="shared" ref="AU38:BE38" si="12">AU37+AU23</f>
        <v>2</v>
      </c>
      <c r="AV38" s="214">
        <f t="shared" si="12"/>
        <v>2</v>
      </c>
      <c r="AW38" s="217">
        <f t="shared" si="12"/>
        <v>4</v>
      </c>
      <c r="AX38" s="213">
        <f t="shared" si="12"/>
        <v>17</v>
      </c>
      <c r="AY38" s="214">
        <f t="shared" si="12"/>
        <v>6.5</v>
      </c>
      <c r="AZ38" s="214">
        <f t="shared" si="12"/>
        <v>6</v>
      </c>
      <c r="BA38" s="217">
        <f t="shared" si="12"/>
        <v>4.5</v>
      </c>
      <c r="BB38" s="213">
        <f t="shared" si="12"/>
        <v>21.5</v>
      </c>
      <c r="BC38" s="214">
        <f t="shared" si="12"/>
        <v>11</v>
      </c>
      <c r="BD38" s="214">
        <f t="shared" si="12"/>
        <v>7</v>
      </c>
      <c r="BE38" s="217">
        <f t="shared" si="12"/>
        <v>3.5</v>
      </c>
      <c r="BJ38" s="133" t="s">
        <v>80</v>
      </c>
    </row>
    <row r="39" spans="1:74" s="109" customFormat="1" ht="70.95" customHeight="1" thickBot="1">
      <c r="A39" s="185"/>
      <c r="B39" s="463" t="s">
        <v>103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4"/>
    </row>
    <row r="40" spans="1:74" s="109" customFormat="1" ht="70.95" customHeight="1" thickBot="1">
      <c r="A40" s="185"/>
      <c r="B40" s="465" t="s">
        <v>104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6"/>
    </row>
    <row r="41" spans="1:74" s="6" customFormat="1" ht="74.400000000000006" customHeight="1">
      <c r="A41" s="183"/>
      <c r="B41" s="87">
        <v>15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89" t="s">
        <v>105</v>
      </c>
      <c r="U41" s="290"/>
      <c r="V41" s="291"/>
      <c r="W41" s="292"/>
      <c r="X41" s="293"/>
      <c r="Y41" s="293"/>
      <c r="Z41" s="293"/>
      <c r="AA41" s="293"/>
      <c r="AB41" s="293"/>
      <c r="AC41" s="293"/>
      <c r="AD41" s="294"/>
      <c r="AE41" s="89"/>
      <c r="AF41" s="90"/>
      <c r="AG41" s="90"/>
      <c r="AH41" s="90"/>
      <c r="AI41" s="90"/>
      <c r="AJ41" s="90"/>
      <c r="AK41" s="90"/>
      <c r="AL41" s="90"/>
      <c r="AM41" s="90"/>
      <c r="AN41" s="91"/>
      <c r="AO41" s="219"/>
      <c r="AP41" s="220"/>
      <c r="AQ41" s="93"/>
      <c r="AR41" s="93"/>
      <c r="AS41" s="94"/>
      <c r="AT41" s="92"/>
      <c r="AU41" s="93"/>
      <c r="AV41" s="93"/>
      <c r="AW41" s="221"/>
      <c r="AX41" s="163"/>
      <c r="AY41" s="93"/>
      <c r="AZ41" s="93"/>
      <c r="BA41" s="94"/>
      <c r="BB41" s="163"/>
      <c r="BC41" s="93"/>
      <c r="BD41" s="93"/>
      <c r="BE41" s="94"/>
      <c r="BG41" s="222"/>
    </row>
    <row r="42" spans="1:74" s="109" customFormat="1" ht="72" customHeight="1">
      <c r="A42" s="185"/>
      <c r="B42" s="223">
        <v>15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456" t="s">
        <v>106</v>
      </c>
      <c r="U42" s="457"/>
      <c r="V42" s="225" t="s">
        <v>107</v>
      </c>
      <c r="W42" s="442" t="s">
        <v>108</v>
      </c>
      <c r="X42" s="458"/>
      <c r="Y42" s="458"/>
      <c r="Z42" s="458"/>
      <c r="AA42" s="458"/>
      <c r="AB42" s="458"/>
      <c r="AC42" s="458"/>
      <c r="AD42" s="459"/>
      <c r="AE42" s="77">
        <v>2</v>
      </c>
      <c r="AF42" s="78">
        <f>AE42*30</f>
        <v>60</v>
      </c>
      <c r="AG42" s="78">
        <f>AH42+AJ42+AL42</f>
        <v>36</v>
      </c>
      <c r="AH42" s="78">
        <v>18</v>
      </c>
      <c r="AI42" s="78"/>
      <c r="AJ42" s="78">
        <v>18</v>
      </c>
      <c r="AK42" s="78"/>
      <c r="AL42" s="78"/>
      <c r="AM42" s="78"/>
      <c r="AN42" s="79"/>
      <c r="AO42" s="226">
        <f>AF42-AG42</f>
        <v>24</v>
      </c>
      <c r="AP42" s="227"/>
      <c r="AQ42" s="228">
        <v>3</v>
      </c>
      <c r="AR42" s="228"/>
      <c r="AS42" s="229"/>
      <c r="AT42" s="230"/>
      <c r="AU42" s="228"/>
      <c r="AV42" s="228"/>
      <c r="AW42" s="231"/>
      <c r="AX42" s="232">
        <f>SUM(AY42:BA42)</f>
        <v>2</v>
      </c>
      <c r="AY42" s="228">
        <v>1</v>
      </c>
      <c r="AZ42" s="228">
        <v>1</v>
      </c>
      <c r="BA42" s="229"/>
      <c r="BB42" s="232"/>
      <c r="BC42" s="228"/>
      <c r="BD42" s="228"/>
      <c r="BE42" s="229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</row>
    <row r="43" spans="1:74" s="6" customFormat="1" ht="74.400000000000006" customHeight="1">
      <c r="A43" s="183"/>
      <c r="B43" s="95">
        <v>16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77" t="s">
        <v>109</v>
      </c>
      <c r="U43" s="278"/>
      <c r="V43" s="279"/>
      <c r="W43" s="280"/>
      <c r="X43" s="281"/>
      <c r="Y43" s="281"/>
      <c r="Z43" s="281"/>
      <c r="AA43" s="281"/>
      <c r="AB43" s="281"/>
      <c r="AC43" s="281"/>
      <c r="AD43" s="282"/>
      <c r="AE43" s="77"/>
      <c r="AF43" s="78"/>
      <c r="AG43" s="78"/>
      <c r="AH43" s="78"/>
      <c r="AI43" s="78"/>
      <c r="AJ43" s="78"/>
      <c r="AK43" s="78"/>
      <c r="AL43" s="78"/>
      <c r="AM43" s="78"/>
      <c r="AN43" s="79"/>
      <c r="AO43" s="235"/>
      <c r="AP43" s="236"/>
      <c r="AQ43" s="81"/>
      <c r="AR43" s="81"/>
      <c r="AS43" s="82"/>
      <c r="AT43" s="80"/>
      <c r="AU43" s="81"/>
      <c r="AV43" s="81"/>
      <c r="AW43" s="237"/>
      <c r="AX43" s="97"/>
      <c r="AY43" s="81"/>
      <c r="AZ43" s="81"/>
      <c r="BA43" s="82"/>
      <c r="BB43" s="97"/>
      <c r="BC43" s="81"/>
      <c r="BD43" s="81"/>
      <c r="BE43" s="82"/>
      <c r="BG43" s="222"/>
    </row>
    <row r="44" spans="1:74" s="109" customFormat="1" ht="67.95" customHeight="1" thickBot="1">
      <c r="A44" s="185"/>
      <c r="B44" s="238">
        <v>16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446" t="s">
        <v>110</v>
      </c>
      <c r="U44" s="447"/>
      <c r="V44" s="240" t="s">
        <v>107</v>
      </c>
      <c r="W44" s="446" t="s">
        <v>111</v>
      </c>
      <c r="X44" s="448"/>
      <c r="Y44" s="448"/>
      <c r="Z44" s="448"/>
      <c r="AA44" s="448"/>
      <c r="AB44" s="448"/>
      <c r="AC44" s="448"/>
      <c r="AD44" s="449"/>
      <c r="AE44" s="241">
        <v>2</v>
      </c>
      <c r="AF44" s="242">
        <f>AE44*30</f>
        <v>60</v>
      </c>
      <c r="AG44" s="242">
        <f>AH44+AJ44+AL44</f>
        <v>36</v>
      </c>
      <c r="AH44" s="242">
        <v>18</v>
      </c>
      <c r="AI44" s="242"/>
      <c r="AJ44" s="242">
        <v>18</v>
      </c>
      <c r="AK44" s="242"/>
      <c r="AL44" s="242"/>
      <c r="AM44" s="242"/>
      <c r="AN44" s="243"/>
      <c r="AO44" s="244">
        <f>AF44-AG44</f>
        <v>24</v>
      </c>
      <c r="AP44" s="245"/>
      <c r="AQ44" s="74">
        <v>3</v>
      </c>
      <c r="AR44" s="74"/>
      <c r="AS44" s="75"/>
      <c r="AT44" s="76"/>
      <c r="AU44" s="74"/>
      <c r="AV44" s="74"/>
      <c r="AW44" s="246"/>
      <c r="AX44" s="247">
        <f>SUM(AY44:BA44)</f>
        <v>2</v>
      </c>
      <c r="AY44" s="74">
        <v>1</v>
      </c>
      <c r="AZ44" s="74">
        <v>1</v>
      </c>
      <c r="BA44" s="75"/>
      <c r="BB44" s="247"/>
      <c r="BC44" s="74"/>
      <c r="BD44" s="74"/>
      <c r="BE44" s="75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</row>
    <row r="45" spans="1:74" s="108" customFormat="1" ht="66.599999999999994" customHeight="1" thickBot="1">
      <c r="A45" s="184"/>
      <c r="B45" s="450" t="s">
        <v>112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2"/>
      <c r="AE45" s="213">
        <f>SUM(AE42:AE44)</f>
        <v>4</v>
      </c>
      <c r="AF45" s="214">
        <f>SUM(AF42:AF44)</f>
        <v>120</v>
      </c>
      <c r="AG45" s="214">
        <f>SUM(AG42:AG44)</f>
        <v>72</v>
      </c>
      <c r="AH45" s="214">
        <f>SUM(AH42:AH44)</f>
        <v>36</v>
      </c>
      <c r="AI45" s="214"/>
      <c r="AJ45" s="214">
        <f>SUM(AJ42:AJ44)</f>
        <v>36</v>
      </c>
      <c r="AK45" s="214"/>
      <c r="AL45" s="214"/>
      <c r="AM45" s="214"/>
      <c r="AN45" s="217"/>
      <c r="AO45" s="216">
        <f>SUM(AO42:AO44)</f>
        <v>48</v>
      </c>
      <c r="AP45" s="248"/>
      <c r="AQ45" s="152">
        <v>2</v>
      </c>
      <c r="AR45" s="152"/>
      <c r="AS45" s="137"/>
      <c r="AT45" s="248"/>
      <c r="AU45" s="152"/>
      <c r="AV45" s="152"/>
      <c r="AW45" s="249"/>
      <c r="AX45" s="136">
        <f>SUM(AX41:AX44)</f>
        <v>4</v>
      </c>
      <c r="AY45" s="152">
        <f>SUM(AY41:AY44)</f>
        <v>2</v>
      </c>
      <c r="AZ45" s="152">
        <f>SUM(AZ41:AZ44)</f>
        <v>2</v>
      </c>
      <c r="BA45" s="137"/>
      <c r="BB45" s="250"/>
      <c r="BC45" s="251"/>
      <c r="BD45" s="251"/>
      <c r="BE45" s="252"/>
    </row>
    <row r="46" spans="1:74" s="109" customFormat="1" ht="88.2" customHeight="1" thickBot="1">
      <c r="A46" s="185"/>
      <c r="B46" s="453" t="s">
        <v>113</v>
      </c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5"/>
      <c r="BF46" s="233"/>
      <c r="BG46" s="233"/>
      <c r="BH46" s="233"/>
      <c r="BI46" s="233" t="s">
        <v>80</v>
      </c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</row>
    <row r="47" spans="1:74" s="6" customFormat="1" ht="74.400000000000006" customHeight="1">
      <c r="A47" s="183"/>
      <c r="B47" s="87">
        <v>15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89" t="s">
        <v>114</v>
      </c>
      <c r="U47" s="290"/>
      <c r="V47" s="291"/>
      <c r="W47" s="292"/>
      <c r="X47" s="293"/>
      <c r="Y47" s="293"/>
      <c r="Z47" s="293"/>
      <c r="AA47" s="293"/>
      <c r="AB47" s="293"/>
      <c r="AC47" s="293"/>
      <c r="AD47" s="294"/>
      <c r="AE47" s="89"/>
      <c r="AF47" s="90"/>
      <c r="AG47" s="90"/>
      <c r="AH47" s="90"/>
      <c r="AI47" s="90"/>
      <c r="AJ47" s="90"/>
      <c r="AK47" s="90"/>
      <c r="AL47" s="90"/>
      <c r="AM47" s="90"/>
      <c r="AN47" s="91"/>
      <c r="AO47" s="219"/>
      <c r="AP47" s="220"/>
      <c r="AQ47" s="93"/>
      <c r="AR47" s="93"/>
      <c r="AS47" s="94"/>
      <c r="AT47" s="92"/>
      <c r="AU47" s="93"/>
      <c r="AV47" s="93"/>
      <c r="AW47" s="94"/>
      <c r="AX47" s="163"/>
      <c r="AY47" s="93"/>
      <c r="AZ47" s="93"/>
      <c r="BA47" s="94"/>
      <c r="BB47" s="163"/>
      <c r="BC47" s="93"/>
      <c r="BD47" s="93"/>
      <c r="BE47" s="94"/>
      <c r="BG47" s="222"/>
    </row>
    <row r="48" spans="1:74" s="109" customFormat="1" ht="105.6" customHeight="1">
      <c r="A48" s="185"/>
      <c r="B48" s="95">
        <v>15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442" t="s">
        <v>115</v>
      </c>
      <c r="U48" s="443"/>
      <c r="V48" s="254" t="s">
        <v>107</v>
      </c>
      <c r="W48" s="280" t="s">
        <v>69</v>
      </c>
      <c r="X48" s="281"/>
      <c r="Y48" s="281"/>
      <c r="Z48" s="281"/>
      <c r="AA48" s="281"/>
      <c r="AB48" s="281"/>
      <c r="AC48" s="281"/>
      <c r="AD48" s="282"/>
      <c r="AE48" s="77">
        <v>4.5</v>
      </c>
      <c r="AF48" s="78">
        <f>AE48*30</f>
        <v>135</v>
      </c>
      <c r="AG48" s="78">
        <f>AH48+AJ48+AL48</f>
        <v>81</v>
      </c>
      <c r="AH48" s="78">
        <v>36</v>
      </c>
      <c r="AI48" s="78">
        <v>20</v>
      </c>
      <c r="AJ48" s="78">
        <v>9</v>
      </c>
      <c r="AK48" s="78">
        <v>6</v>
      </c>
      <c r="AL48" s="78">
        <v>36</v>
      </c>
      <c r="AM48" s="78">
        <v>20</v>
      </c>
      <c r="AN48" s="79">
        <f>AG48-AI48-AK48-AM48</f>
        <v>35</v>
      </c>
      <c r="AO48" s="201">
        <f>AF48-AG48</f>
        <v>54</v>
      </c>
      <c r="AP48" s="80"/>
      <c r="AQ48" s="81">
        <v>4</v>
      </c>
      <c r="AR48" s="81">
        <v>4</v>
      </c>
      <c r="AS48" s="82"/>
      <c r="AT48" s="80"/>
      <c r="AU48" s="81"/>
      <c r="AV48" s="81"/>
      <c r="AW48" s="82"/>
      <c r="AX48" s="80"/>
      <c r="AY48" s="81"/>
      <c r="AZ48" s="81"/>
      <c r="BA48" s="82"/>
      <c r="BB48" s="255">
        <f>SUM(BC48:BE48)</f>
        <v>4.5</v>
      </c>
      <c r="BC48" s="210">
        <v>2</v>
      </c>
      <c r="BD48" s="256">
        <v>0.5</v>
      </c>
      <c r="BE48" s="205">
        <v>2</v>
      </c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</row>
    <row r="49" spans="1:74" s="6" customFormat="1" ht="74.400000000000006" customHeight="1">
      <c r="A49" s="183"/>
      <c r="B49" s="95">
        <v>16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77" t="s">
        <v>116</v>
      </c>
      <c r="U49" s="278"/>
      <c r="V49" s="279"/>
      <c r="W49" s="280"/>
      <c r="X49" s="281"/>
      <c r="Y49" s="281"/>
      <c r="Z49" s="281"/>
      <c r="AA49" s="281"/>
      <c r="AB49" s="281"/>
      <c r="AC49" s="281"/>
      <c r="AD49" s="282"/>
      <c r="AE49" s="77"/>
      <c r="AF49" s="78"/>
      <c r="AG49" s="78"/>
      <c r="AH49" s="78"/>
      <c r="AI49" s="78"/>
      <c r="AJ49" s="78"/>
      <c r="AK49" s="78"/>
      <c r="AL49" s="78"/>
      <c r="AM49" s="78"/>
      <c r="AN49" s="79"/>
      <c r="AO49" s="235"/>
      <c r="AP49" s="236"/>
      <c r="AQ49" s="81"/>
      <c r="AR49" s="81"/>
      <c r="AS49" s="82"/>
      <c r="AT49" s="80"/>
      <c r="AU49" s="81"/>
      <c r="AV49" s="81"/>
      <c r="AW49" s="82"/>
      <c r="AX49" s="97"/>
      <c r="AY49" s="81"/>
      <c r="AZ49" s="81"/>
      <c r="BA49" s="82"/>
      <c r="BB49" s="97"/>
      <c r="BC49" s="81"/>
      <c r="BD49" s="81"/>
      <c r="BE49" s="82"/>
      <c r="BG49" s="222"/>
    </row>
    <row r="50" spans="1:74" s="109" customFormat="1" ht="103.95" customHeight="1" thickBot="1">
      <c r="A50" s="185"/>
      <c r="B50" s="100">
        <v>16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444" t="s">
        <v>117</v>
      </c>
      <c r="U50" s="445"/>
      <c r="V50" s="258" t="s">
        <v>107</v>
      </c>
      <c r="W50" s="286" t="s">
        <v>69</v>
      </c>
      <c r="X50" s="287"/>
      <c r="Y50" s="287"/>
      <c r="Z50" s="287"/>
      <c r="AA50" s="287"/>
      <c r="AB50" s="287"/>
      <c r="AC50" s="287"/>
      <c r="AD50" s="288"/>
      <c r="AE50" s="259">
        <v>7.5</v>
      </c>
      <c r="AF50" s="260">
        <f>AE50*30</f>
        <v>225</v>
      </c>
      <c r="AG50" s="260">
        <f>AH50+AJ50+AL50</f>
        <v>117</v>
      </c>
      <c r="AH50" s="260">
        <v>54</v>
      </c>
      <c r="AI50" s="260"/>
      <c r="AJ50" s="260"/>
      <c r="AK50" s="260"/>
      <c r="AL50" s="260">
        <v>63</v>
      </c>
      <c r="AM50" s="260"/>
      <c r="AN50" s="261"/>
      <c r="AO50" s="262">
        <f>AF50-AG50</f>
        <v>108</v>
      </c>
      <c r="AP50" s="263">
        <v>3</v>
      </c>
      <c r="AQ50" s="264"/>
      <c r="AR50" s="264">
        <v>3</v>
      </c>
      <c r="AS50" s="265"/>
      <c r="AT50" s="263"/>
      <c r="AU50" s="264"/>
      <c r="AV50" s="264"/>
      <c r="AW50" s="265"/>
      <c r="AX50" s="266">
        <f>SUM(AY50:BA50)</f>
        <v>6.5</v>
      </c>
      <c r="AY50" s="267">
        <v>3</v>
      </c>
      <c r="AZ50" s="267"/>
      <c r="BA50" s="268">
        <v>3.5</v>
      </c>
      <c r="BB50" s="172"/>
      <c r="BC50" s="173"/>
      <c r="BD50" s="173"/>
      <c r="BE50" s="175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</row>
    <row r="51" spans="1:74" s="108" customFormat="1" ht="81" customHeight="1" thickBot="1">
      <c r="A51" s="184"/>
      <c r="B51" s="26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437" t="s">
        <v>118</v>
      </c>
      <c r="U51" s="438"/>
      <c r="V51" s="438"/>
      <c r="W51" s="438"/>
      <c r="X51" s="438"/>
      <c r="Y51" s="438"/>
      <c r="Z51" s="438"/>
      <c r="AA51" s="438"/>
      <c r="AB51" s="438"/>
      <c r="AC51" s="438"/>
      <c r="AD51" s="439"/>
      <c r="AE51" s="102">
        <f t="shared" ref="AE51:AO51" si="13">AE48+AE50</f>
        <v>12</v>
      </c>
      <c r="AF51" s="103">
        <f t="shared" si="13"/>
        <v>360</v>
      </c>
      <c r="AG51" s="103">
        <f t="shared" si="13"/>
        <v>198</v>
      </c>
      <c r="AH51" s="103">
        <f t="shared" si="13"/>
        <v>90</v>
      </c>
      <c r="AI51" s="103">
        <f t="shared" si="13"/>
        <v>20</v>
      </c>
      <c r="AJ51" s="103">
        <f t="shared" si="13"/>
        <v>9</v>
      </c>
      <c r="AK51" s="103">
        <f t="shared" si="13"/>
        <v>6</v>
      </c>
      <c r="AL51" s="103">
        <f t="shared" si="13"/>
        <v>99</v>
      </c>
      <c r="AM51" s="103">
        <f t="shared" si="13"/>
        <v>20</v>
      </c>
      <c r="AN51" s="104">
        <f t="shared" si="13"/>
        <v>35</v>
      </c>
      <c r="AO51" s="102">
        <f t="shared" si="13"/>
        <v>162</v>
      </c>
      <c r="AP51" s="270">
        <v>1</v>
      </c>
      <c r="AQ51" s="106">
        <v>1</v>
      </c>
      <c r="AR51" s="106">
        <v>2</v>
      </c>
      <c r="AS51" s="107"/>
      <c r="AT51" s="105"/>
      <c r="AU51" s="106"/>
      <c r="AV51" s="106"/>
      <c r="AW51" s="107"/>
      <c r="AX51" s="105">
        <f>SUM(AX48:AX50)</f>
        <v>6.5</v>
      </c>
      <c r="AY51" s="106">
        <f>SUM(AY48:AY50)</f>
        <v>3</v>
      </c>
      <c r="AZ51" s="106"/>
      <c r="BA51" s="107">
        <f>SUM(BA48:BA50)</f>
        <v>3.5</v>
      </c>
      <c r="BB51" s="105">
        <f>SUM(BB48:BB50)</f>
        <v>4.5</v>
      </c>
      <c r="BC51" s="106">
        <f>SUM(BC48:BC50)</f>
        <v>2</v>
      </c>
      <c r="BD51" s="106">
        <f>SUM(BD48:BD50)</f>
        <v>0.5</v>
      </c>
      <c r="BE51" s="107">
        <f>SUM(BE48:BE50)</f>
        <v>2</v>
      </c>
      <c r="BH51" s="108" t="s">
        <v>80</v>
      </c>
    </row>
    <row r="52" spans="1:74" s="108" customFormat="1" ht="81" customHeight="1" thickBot="1">
      <c r="A52" s="184"/>
      <c r="B52" s="440" t="s">
        <v>119</v>
      </c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1"/>
      <c r="AE52" s="271">
        <f t="shared" ref="AE52:AR52" si="14">AE51+AE45</f>
        <v>16</v>
      </c>
      <c r="AF52" s="272">
        <f t="shared" si="14"/>
        <v>480</v>
      </c>
      <c r="AG52" s="272">
        <f t="shared" si="14"/>
        <v>270</v>
      </c>
      <c r="AH52" s="272">
        <f t="shared" si="14"/>
        <v>126</v>
      </c>
      <c r="AI52" s="272">
        <f t="shared" si="14"/>
        <v>20</v>
      </c>
      <c r="AJ52" s="272">
        <f t="shared" si="14"/>
        <v>45</v>
      </c>
      <c r="AK52" s="272">
        <f t="shared" si="14"/>
        <v>6</v>
      </c>
      <c r="AL52" s="272">
        <f t="shared" si="14"/>
        <v>99</v>
      </c>
      <c r="AM52" s="272">
        <f t="shared" si="14"/>
        <v>20</v>
      </c>
      <c r="AN52" s="273">
        <f t="shared" si="14"/>
        <v>35</v>
      </c>
      <c r="AO52" s="271">
        <f t="shared" si="14"/>
        <v>210</v>
      </c>
      <c r="AP52" s="271">
        <f t="shared" si="14"/>
        <v>1</v>
      </c>
      <c r="AQ52" s="272">
        <f t="shared" si="14"/>
        <v>3</v>
      </c>
      <c r="AR52" s="272">
        <f t="shared" si="14"/>
        <v>2</v>
      </c>
      <c r="AS52" s="273"/>
      <c r="AT52" s="271"/>
      <c r="AU52" s="272"/>
      <c r="AV52" s="272"/>
      <c r="AW52" s="273"/>
      <c r="AX52" s="76">
        <f t="shared" ref="AX52:BE52" si="15">AX51+AX45</f>
        <v>10.5</v>
      </c>
      <c r="AY52" s="74">
        <f t="shared" si="15"/>
        <v>5</v>
      </c>
      <c r="AZ52" s="74">
        <f t="shared" si="15"/>
        <v>2</v>
      </c>
      <c r="BA52" s="75">
        <f t="shared" si="15"/>
        <v>3.5</v>
      </c>
      <c r="BB52" s="76">
        <f t="shared" si="15"/>
        <v>4.5</v>
      </c>
      <c r="BC52" s="74">
        <f t="shared" si="15"/>
        <v>2</v>
      </c>
      <c r="BD52" s="74">
        <f t="shared" si="15"/>
        <v>0.5</v>
      </c>
      <c r="BE52" s="75">
        <f t="shared" si="15"/>
        <v>2</v>
      </c>
    </row>
    <row r="53" spans="1:74" s="133" customFormat="1" ht="81" customHeight="1" thickBot="1">
      <c r="A53" s="135"/>
      <c r="B53" s="297" t="s">
        <v>62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8"/>
      <c r="AE53" s="136">
        <f t="shared" ref="AE53:BE53" si="16">AE52+AE38</f>
        <v>60</v>
      </c>
      <c r="AF53" s="152">
        <f t="shared" si="16"/>
        <v>1800</v>
      </c>
      <c r="AG53" s="152">
        <f t="shared" si="16"/>
        <v>963</v>
      </c>
      <c r="AH53" s="152">
        <f t="shared" si="16"/>
        <v>441</v>
      </c>
      <c r="AI53" s="152">
        <f t="shared" si="16"/>
        <v>156</v>
      </c>
      <c r="AJ53" s="152">
        <f t="shared" si="16"/>
        <v>279</v>
      </c>
      <c r="AK53" s="152">
        <f t="shared" si="16"/>
        <v>44</v>
      </c>
      <c r="AL53" s="152">
        <f t="shared" si="16"/>
        <v>243</v>
      </c>
      <c r="AM53" s="152">
        <f t="shared" si="16"/>
        <v>86</v>
      </c>
      <c r="AN53" s="137">
        <f t="shared" si="16"/>
        <v>218</v>
      </c>
      <c r="AO53" s="136">
        <f t="shared" si="16"/>
        <v>837</v>
      </c>
      <c r="AP53" s="136">
        <f t="shared" si="16"/>
        <v>6</v>
      </c>
      <c r="AQ53" s="152">
        <f t="shared" si="16"/>
        <v>12</v>
      </c>
      <c r="AR53" s="152">
        <f t="shared" si="16"/>
        <v>14</v>
      </c>
      <c r="AS53" s="137">
        <f t="shared" si="16"/>
        <v>1</v>
      </c>
      <c r="AT53" s="136">
        <f t="shared" si="16"/>
        <v>1</v>
      </c>
      <c r="AU53" s="152">
        <f t="shared" si="16"/>
        <v>2</v>
      </c>
      <c r="AV53" s="152">
        <f t="shared" si="16"/>
        <v>2</v>
      </c>
      <c r="AW53" s="137">
        <f t="shared" si="16"/>
        <v>4</v>
      </c>
      <c r="AX53" s="136">
        <f t="shared" si="16"/>
        <v>27.5</v>
      </c>
      <c r="AY53" s="152">
        <f t="shared" si="16"/>
        <v>11.5</v>
      </c>
      <c r="AZ53" s="152">
        <f t="shared" si="16"/>
        <v>8</v>
      </c>
      <c r="BA53" s="137">
        <f t="shared" si="16"/>
        <v>8</v>
      </c>
      <c r="BB53" s="136">
        <f t="shared" si="16"/>
        <v>26</v>
      </c>
      <c r="BC53" s="152">
        <f t="shared" si="16"/>
        <v>13</v>
      </c>
      <c r="BD53" s="152">
        <f t="shared" si="16"/>
        <v>7.5</v>
      </c>
      <c r="BE53" s="137">
        <f t="shared" si="16"/>
        <v>5.5</v>
      </c>
      <c r="BI53" s="133" t="s">
        <v>80</v>
      </c>
    </row>
    <row r="54" spans="1:74" s="6" customFormat="1" ht="51.6" customHeight="1">
      <c r="B54" s="353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356"/>
      <c r="V54" s="356"/>
      <c r="W54" s="138"/>
      <c r="X54" s="138"/>
      <c r="Y54" s="139"/>
      <c r="Z54" s="139"/>
      <c r="AA54" s="140"/>
      <c r="AB54" s="313" t="s">
        <v>29</v>
      </c>
      <c r="AC54" s="314"/>
      <c r="AD54" s="315"/>
      <c r="AE54" s="322" t="s">
        <v>30</v>
      </c>
      <c r="AF54" s="323"/>
      <c r="AG54" s="323"/>
      <c r="AH54" s="323"/>
      <c r="AI54" s="323"/>
      <c r="AJ54" s="323"/>
      <c r="AK54" s="323"/>
      <c r="AL54" s="323"/>
      <c r="AM54" s="323"/>
      <c r="AN54" s="323"/>
      <c r="AO54" s="324"/>
      <c r="AP54" s="159"/>
      <c r="AQ54" s="160"/>
      <c r="AR54" s="160"/>
      <c r="AS54" s="161"/>
      <c r="AT54" s="159"/>
      <c r="AU54" s="160"/>
      <c r="AV54" s="160"/>
      <c r="AW54" s="161"/>
      <c r="AX54" s="159">
        <v>3</v>
      </c>
      <c r="AY54" s="160"/>
      <c r="AZ54" s="160"/>
      <c r="BA54" s="162"/>
      <c r="BB54" s="163">
        <v>3</v>
      </c>
      <c r="BC54" s="164"/>
      <c r="BD54" s="165"/>
      <c r="BE54" s="166"/>
    </row>
    <row r="55" spans="1:74" s="6" customFormat="1" ht="49.2" customHeight="1">
      <c r="B55" s="354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355"/>
      <c r="V55" s="355"/>
      <c r="W55" s="138"/>
      <c r="X55" s="138"/>
      <c r="Y55" s="139"/>
      <c r="Z55" s="139"/>
      <c r="AA55" s="139"/>
      <c r="AB55" s="316"/>
      <c r="AC55" s="317"/>
      <c r="AD55" s="318"/>
      <c r="AE55" s="310" t="s">
        <v>31</v>
      </c>
      <c r="AF55" s="311"/>
      <c r="AG55" s="311"/>
      <c r="AH55" s="311"/>
      <c r="AI55" s="311"/>
      <c r="AJ55" s="311"/>
      <c r="AK55" s="311"/>
      <c r="AL55" s="311"/>
      <c r="AM55" s="311"/>
      <c r="AN55" s="311"/>
      <c r="AO55" s="312"/>
      <c r="AP55" s="83"/>
      <c r="AQ55" s="84"/>
      <c r="AR55" s="84"/>
      <c r="AS55" s="167"/>
      <c r="AT55" s="83"/>
      <c r="AU55" s="84"/>
      <c r="AV55" s="84"/>
      <c r="AW55" s="167"/>
      <c r="AX55" s="83">
        <v>5</v>
      </c>
      <c r="AY55" s="84"/>
      <c r="AZ55" s="84"/>
      <c r="BA55" s="168"/>
      <c r="BB55" s="97">
        <v>7</v>
      </c>
      <c r="BC55" s="98"/>
      <c r="BD55" s="169"/>
      <c r="BE55" s="99"/>
    </row>
    <row r="56" spans="1:74" s="6" customFormat="1" ht="51.6" customHeight="1">
      <c r="B56" s="354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355"/>
      <c r="V56" s="355"/>
      <c r="W56" s="138"/>
      <c r="X56" s="138"/>
      <c r="Y56" s="139"/>
      <c r="Z56" s="139"/>
      <c r="AA56" s="139"/>
      <c r="AB56" s="316"/>
      <c r="AC56" s="317"/>
      <c r="AD56" s="318"/>
      <c r="AE56" s="310" t="s">
        <v>32</v>
      </c>
      <c r="AF56" s="311"/>
      <c r="AG56" s="311"/>
      <c r="AH56" s="311"/>
      <c r="AI56" s="311"/>
      <c r="AJ56" s="311"/>
      <c r="AK56" s="311"/>
      <c r="AL56" s="311"/>
      <c r="AM56" s="311"/>
      <c r="AN56" s="311"/>
      <c r="AO56" s="312"/>
      <c r="AP56" s="83"/>
      <c r="AQ56" s="84"/>
      <c r="AR56" s="84"/>
      <c r="AS56" s="167"/>
      <c r="AT56" s="83"/>
      <c r="AU56" s="84"/>
      <c r="AV56" s="84"/>
      <c r="AW56" s="167"/>
      <c r="AX56" s="83">
        <v>7</v>
      </c>
      <c r="AY56" s="84"/>
      <c r="AZ56" s="84"/>
      <c r="BA56" s="168"/>
      <c r="BB56" s="97">
        <v>7</v>
      </c>
      <c r="BC56" s="98"/>
      <c r="BD56" s="169"/>
      <c r="BE56" s="99"/>
    </row>
    <row r="57" spans="1:74" s="6" customFormat="1" ht="49.2" customHeight="1">
      <c r="B57" s="354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3" t="s">
        <v>33</v>
      </c>
      <c r="U57" s="358"/>
      <c r="V57" s="358"/>
      <c r="W57" s="138"/>
      <c r="X57" s="138"/>
      <c r="Y57" s="139"/>
      <c r="Z57" s="139"/>
      <c r="AA57" s="139"/>
      <c r="AB57" s="316"/>
      <c r="AC57" s="317"/>
      <c r="AD57" s="318"/>
      <c r="AE57" s="310" t="s">
        <v>34</v>
      </c>
      <c r="AF57" s="311"/>
      <c r="AG57" s="311"/>
      <c r="AH57" s="311"/>
      <c r="AI57" s="311"/>
      <c r="AJ57" s="311"/>
      <c r="AK57" s="311"/>
      <c r="AL57" s="311"/>
      <c r="AM57" s="311"/>
      <c r="AN57" s="311"/>
      <c r="AO57" s="312"/>
      <c r="AP57" s="83"/>
      <c r="AQ57" s="84"/>
      <c r="AR57" s="84"/>
      <c r="AS57" s="167"/>
      <c r="AT57" s="83"/>
      <c r="AU57" s="84"/>
      <c r="AV57" s="84"/>
      <c r="AW57" s="167"/>
      <c r="AX57" s="83">
        <v>1</v>
      </c>
      <c r="AY57" s="84"/>
      <c r="AZ57" s="84"/>
      <c r="BA57" s="168"/>
      <c r="BB57" s="97"/>
      <c r="BC57" s="98"/>
      <c r="BD57" s="169"/>
      <c r="BE57" s="99"/>
    </row>
    <row r="58" spans="1:74" s="6" customFormat="1" ht="58.95" customHeight="1">
      <c r="B58" s="354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357" t="s">
        <v>39</v>
      </c>
      <c r="U58" s="357"/>
      <c r="V58" s="194"/>
      <c r="W58" s="138"/>
      <c r="X58" s="138"/>
      <c r="Y58" s="141"/>
      <c r="Z58" s="141"/>
      <c r="AA58" s="141"/>
      <c r="AB58" s="316"/>
      <c r="AC58" s="317"/>
      <c r="AD58" s="318"/>
      <c r="AE58" s="310" t="s">
        <v>35</v>
      </c>
      <c r="AF58" s="311"/>
      <c r="AG58" s="311"/>
      <c r="AH58" s="311"/>
      <c r="AI58" s="311"/>
      <c r="AJ58" s="311"/>
      <c r="AK58" s="311"/>
      <c r="AL58" s="311"/>
      <c r="AM58" s="311"/>
      <c r="AN58" s="311"/>
      <c r="AO58" s="312"/>
      <c r="AP58" s="83"/>
      <c r="AQ58" s="84"/>
      <c r="AR58" s="84"/>
      <c r="AS58" s="167"/>
      <c r="AT58" s="83"/>
      <c r="AU58" s="84"/>
      <c r="AV58" s="84"/>
      <c r="AW58" s="167"/>
      <c r="AX58" s="83"/>
      <c r="AY58" s="84"/>
      <c r="AZ58" s="84"/>
      <c r="BA58" s="168"/>
      <c r="BB58" s="97">
        <v>1</v>
      </c>
      <c r="BC58" s="98"/>
      <c r="BD58" s="169"/>
      <c r="BE58" s="99"/>
    </row>
    <row r="59" spans="1:74" s="6" customFormat="1" ht="58.95" customHeight="1">
      <c r="B59" s="354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299" t="s">
        <v>40</v>
      </c>
      <c r="U59" s="299"/>
      <c r="V59" s="194"/>
      <c r="W59" s="138"/>
      <c r="X59" s="138"/>
      <c r="Y59" s="139"/>
      <c r="Z59" s="139"/>
      <c r="AA59" s="139"/>
      <c r="AB59" s="316"/>
      <c r="AC59" s="317"/>
      <c r="AD59" s="318"/>
      <c r="AE59" s="310" t="s">
        <v>22</v>
      </c>
      <c r="AF59" s="311"/>
      <c r="AG59" s="311"/>
      <c r="AH59" s="311"/>
      <c r="AI59" s="311"/>
      <c r="AJ59" s="311"/>
      <c r="AK59" s="311"/>
      <c r="AL59" s="311"/>
      <c r="AM59" s="311"/>
      <c r="AN59" s="311"/>
      <c r="AO59" s="312"/>
      <c r="AP59" s="83"/>
      <c r="AQ59" s="84"/>
      <c r="AR59" s="84"/>
      <c r="AS59" s="167"/>
      <c r="AT59" s="83"/>
      <c r="AU59" s="84"/>
      <c r="AV59" s="84"/>
      <c r="AW59" s="167"/>
      <c r="AX59" s="83">
        <v>1</v>
      </c>
      <c r="AY59" s="84"/>
      <c r="AZ59" s="84"/>
      <c r="BA59" s="168"/>
      <c r="BB59" s="97">
        <v>1</v>
      </c>
      <c r="BC59" s="98"/>
      <c r="BD59" s="169"/>
      <c r="BE59" s="99"/>
    </row>
    <row r="60" spans="1:74" s="6" customFormat="1" ht="49.2" customHeight="1">
      <c r="B60" s="35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86" t="s">
        <v>41</v>
      </c>
      <c r="U60" s="142"/>
      <c r="V60" s="194"/>
      <c r="W60" s="138"/>
      <c r="X60" s="138"/>
      <c r="Y60" s="139"/>
      <c r="Z60" s="139"/>
      <c r="AA60" s="139"/>
      <c r="AB60" s="316"/>
      <c r="AC60" s="317"/>
      <c r="AD60" s="318"/>
      <c r="AE60" s="310" t="s">
        <v>23</v>
      </c>
      <c r="AF60" s="311"/>
      <c r="AG60" s="311"/>
      <c r="AH60" s="311"/>
      <c r="AI60" s="311"/>
      <c r="AJ60" s="311"/>
      <c r="AK60" s="311"/>
      <c r="AL60" s="311"/>
      <c r="AM60" s="311"/>
      <c r="AN60" s="311"/>
      <c r="AO60" s="312"/>
      <c r="AP60" s="83"/>
      <c r="AQ60" s="84"/>
      <c r="AR60" s="84"/>
      <c r="AS60" s="167"/>
      <c r="AT60" s="83"/>
      <c r="AU60" s="84"/>
      <c r="AV60" s="84"/>
      <c r="AW60" s="167"/>
      <c r="AX60" s="83">
        <v>1</v>
      </c>
      <c r="AY60" s="84"/>
      <c r="AZ60" s="84"/>
      <c r="BA60" s="168"/>
      <c r="BB60" s="97">
        <v>1</v>
      </c>
      <c r="BC60" s="98"/>
      <c r="BD60" s="169"/>
      <c r="BE60" s="99"/>
    </row>
    <row r="61" spans="1:74" s="6" customFormat="1" ht="61.2" customHeight="1" thickBot="1">
      <c r="B61" s="354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299" t="s">
        <v>42</v>
      </c>
      <c r="U61" s="299"/>
      <c r="V61" s="299"/>
      <c r="W61" s="138"/>
      <c r="X61" s="138"/>
      <c r="Y61" s="139"/>
      <c r="Z61" s="139"/>
      <c r="AA61" s="139"/>
      <c r="AB61" s="319"/>
      <c r="AC61" s="320"/>
      <c r="AD61" s="321"/>
      <c r="AE61" s="359" t="s">
        <v>36</v>
      </c>
      <c r="AF61" s="360"/>
      <c r="AG61" s="360"/>
      <c r="AH61" s="360"/>
      <c r="AI61" s="360"/>
      <c r="AJ61" s="360"/>
      <c r="AK61" s="360"/>
      <c r="AL61" s="360"/>
      <c r="AM61" s="360"/>
      <c r="AN61" s="360"/>
      <c r="AO61" s="361"/>
      <c r="AP61" s="72"/>
      <c r="AQ61" s="73"/>
      <c r="AR61" s="73"/>
      <c r="AS61" s="170"/>
      <c r="AT61" s="72"/>
      <c r="AU61" s="73"/>
      <c r="AV61" s="73"/>
      <c r="AW61" s="170"/>
      <c r="AX61" s="72">
        <v>2</v>
      </c>
      <c r="AY61" s="73"/>
      <c r="AZ61" s="73"/>
      <c r="BA61" s="171"/>
      <c r="BB61" s="172">
        <v>2</v>
      </c>
      <c r="BC61" s="173"/>
      <c r="BD61" s="174"/>
      <c r="BE61" s="175"/>
    </row>
    <row r="62" spans="1:74" s="6" customFormat="1" ht="66.599999999999994" customHeight="1">
      <c r="W62" s="143"/>
      <c r="X62" s="143"/>
      <c r="Y62" s="143"/>
      <c r="Z62" s="143"/>
      <c r="AA62" s="143"/>
      <c r="AB62" s="143"/>
      <c r="AC62" s="143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</row>
    <row r="63" spans="1:74" s="6" customFormat="1" ht="39.9" customHeight="1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74" s="111" customFormat="1" ht="53.7" customHeight="1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V64" s="113"/>
      <c r="W64" s="113"/>
      <c r="X64" s="113"/>
      <c r="Y64" s="114"/>
      <c r="Z64" s="114"/>
      <c r="AA64" s="114"/>
      <c r="AB64" s="114"/>
      <c r="AC64" s="114"/>
      <c r="AD64" s="114"/>
      <c r="AE64" s="114"/>
      <c r="AF64" s="309" t="s">
        <v>76</v>
      </c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1"/>
      <c r="BE64" s="301"/>
    </row>
    <row r="65" spans="2:57" s="111" customFormat="1" ht="53.7" customHeight="1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V65" s="113"/>
      <c r="W65" s="113"/>
      <c r="X65" s="113"/>
      <c r="Y65" s="114"/>
      <c r="Z65" s="114"/>
      <c r="AA65" s="114"/>
      <c r="AB65" s="114"/>
      <c r="AC65" s="114"/>
      <c r="AD65" s="114"/>
      <c r="AE65" s="114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7"/>
      <c r="BE65" s="187"/>
    </row>
    <row r="66" spans="2:57" s="109" customFormat="1" ht="62.4" customHeight="1">
      <c r="U66" s="108"/>
      <c r="V66" s="115" t="s">
        <v>37</v>
      </c>
      <c r="W66" s="131"/>
      <c r="X66" s="132"/>
      <c r="Y66" s="117"/>
      <c r="Z66" s="117"/>
      <c r="AA66" s="300" t="s">
        <v>77</v>
      </c>
      <c r="AB66" s="301"/>
      <c r="AC66" s="301"/>
      <c r="AD66" s="301"/>
      <c r="AE66" s="301"/>
      <c r="AF66" s="301"/>
      <c r="AG66" s="301"/>
      <c r="AH66" s="119"/>
      <c r="AI66" s="119"/>
      <c r="AJ66" s="416" t="s">
        <v>78</v>
      </c>
      <c r="AK66" s="416"/>
      <c r="AL66" s="416"/>
      <c r="AM66" s="416"/>
      <c r="AN66" s="416"/>
      <c r="AO66" s="416"/>
      <c r="AP66" s="416"/>
      <c r="AQ66" s="416"/>
      <c r="AR66" s="116"/>
      <c r="AS66" s="116"/>
      <c r="AT66" s="307" t="s">
        <v>79</v>
      </c>
      <c r="AU66" s="308"/>
      <c r="AV66" s="308"/>
      <c r="AW66" s="308"/>
      <c r="AX66" s="308"/>
      <c r="AY66" s="308"/>
      <c r="AZ66" s="118" t="s">
        <v>38</v>
      </c>
    </row>
    <row r="67" spans="2:57" s="6" customFormat="1" ht="24.9" customHeight="1">
      <c r="U67" s="120"/>
      <c r="V67" s="121"/>
      <c r="W67" s="20"/>
      <c r="X67" s="122"/>
      <c r="Y67" s="21"/>
      <c r="Z67" s="21"/>
      <c r="AA67" s="22"/>
      <c r="AB67" s="123"/>
      <c r="AC67" s="23"/>
      <c r="AD67" s="22"/>
      <c r="AE67" s="18"/>
      <c r="AF67" s="22"/>
      <c r="AH67" s="7"/>
      <c r="AI67" s="7"/>
      <c r="AJ67" s="7"/>
      <c r="AK67" s="9"/>
      <c r="AL67" s="9"/>
      <c r="AM67" s="9"/>
      <c r="AN67" s="7"/>
      <c r="AO67" s="19"/>
      <c r="AP67" s="20"/>
      <c r="AQ67" s="20"/>
      <c r="AR67" s="17"/>
      <c r="AS67" s="17"/>
      <c r="AT67" s="21"/>
      <c r="AU67" s="22"/>
      <c r="AV67" s="23"/>
      <c r="AW67" s="23"/>
      <c r="AX67" s="18"/>
      <c r="AY67" s="23"/>
      <c r="AZ67" s="22"/>
    </row>
    <row r="68" spans="2:57" s="6" customFormat="1" ht="24.9" customHeight="1">
      <c r="U68" s="120"/>
      <c r="V68" s="121"/>
      <c r="W68" s="20"/>
      <c r="X68" s="122"/>
      <c r="Y68" s="21"/>
      <c r="Z68" s="21"/>
      <c r="AA68" s="22"/>
      <c r="AB68" s="123"/>
      <c r="AC68" s="23"/>
      <c r="AD68" s="22"/>
      <c r="AE68" s="18"/>
      <c r="AF68" s="22"/>
      <c r="AH68" s="7"/>
      <c r="AI68" s="7"/>
      <c r="AJ68" s="7"/>
      <c r="AK68" s="9"/>
      <c r="AL68" s="9"/>
      <c r="AM68" s="9"/>
      <c r="AN68" s="7"/>
      <c r="AO68" s="19"/>
      <c r="AP68" s="20"/>
      <c r="AQ68" s="20"/>
      <c r="AR68" s="17"/>
      <c r="AS68" s="17"/>
      <c r="AT68" s="21"/>
      <c r="AU68" s="22"/>
      <c r="AV68" s="23"/>
      <c r="AW68" s="23"/>
      <c r="AX68" s="18"/>
      <c r="AY68" s="23"/>
      <c r="AZ68" s="22"/>
    </row>
    <row r="69" spans="2:57" s="124" customFormat="1" ht="47.4" customHeight="1">
      <c r="B69" s="415" t="s">
        <v>44</v>
      </c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E69" s="125"/>
      <c r="AF69" s="125"/>
      <c r="AH69" s="126"/>
      <c r="AI69" s="126"/>
      <c r="AJ69" s="126"/>
      <c r="AK69" s="126"/>
      <c r="AL69" s="126"/>
      <c r="AM69" s="126"/>
      <c r="AN69" s="126"/>
      <c r="AO69" s="125"/>
      <c r="AP69" s="127"/>
      <c r="AQ69" s="125"/>
      <c r="AS69" s="128"/>
      <c r="AU69" s="129"/>
      <c r="AW69" s="125"/>
      <c r="AX69" s="125"/>
      <c r="AY69" s="125"/>
      <c r="AZ69" s="125"/>
    </row>
    <row r="70" spans="2:57" s="6" customFormat="1" ht="14.25" customHeight="1">
      <c r="V70" s="9"/>
      <c r="W70" s="9"/>
      <c r="X70" s="9"/>
      <c r="Y70" s="130"/>
      <c r="Z70" s="130"/>
      <c r="AA70" s="130"/>
      <c r="AB70" s="130"/>
      <c r="AC70" s="130"/>
      <c r="AD70" s="130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"/>
      <c r="AT70" s="9"/>
      <c r="AU70" s="9"/>
      <c r="AV70" s="9"/>
      <c r="AW70" s="9"/>
      <c r="AX70" s="9"/>
      <c r="AY70" s="9"/>
      <c r="AZ70" s="9"/>
      <c r="BA70" s="9"/>
    </row>
    <row r="71" spans="2:57" s="6" customFormat="1" ht="60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130"/>
      <c r="AE71" s="7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  <c r="AT71" s="10"/>
      <c r="AU71" s="10"/>
      <c r="AV71" s="10"/>
      <c r="AW71" s="10"/>
      <c r="AX71" s="10"/>
      <c r="AY71" s="10"/>
      <c r="AZ71" s="9"/>
      <c r="BA71" s="9"/>
    </row>
    <row r="72" spans="2:57" ht="90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5" spans="2:57" ht="81.75" customHeight="1"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</sheetData>
  <mergeCells count="138">
    <mergeCell ref="B1:BA1"/>
    <mergeCell ref="B2:BA2"/>
    <mergeCell ref="B3:BA3"/>
    <mergeCell ref="T4:U4"/>
    <mergeCell ref="X4:AO4"/>
    <mergeCell ref="B5:V5"/>
    <mergeCell ref="X5:AQ5"/>
    <mergeCell ref="AZ5:BE5"/>
    <mergeCell ref="T8:V8"/>
    <mergeCell ref="W8:AC8"/>
    <mergeCell ref="AD8:AS8"/>
    <mergeCell ref="AZ8:BE8"/>
    <mergeCell ref="AE11:AF13"/>
    <mergeCell ref="AG11:AN13"/>
    <mergeCell ref="AO11:AO17"/>
    <mergeCell ref="W9:Z9"/>
    <mergeCell ref="AE9:AS9"/>
    <mergeCell ref="W6:AB6"/>
    <mergeCell ref="AD6:AS6"/>
    <mergeCell ref="AZ6:BC6"/>
    <mergeCell ref="A7:V7"/>
    <mergeCell ref="W7:AS7"/>
    <mergeCell ref="AZ7:BD7"/>
    <mergeCell ref="AP11:AW13"/>
    <mergeCell ref="AX11:BE11"/>
    <mergeCell ref="AX12:BE12"/>
    <mergeCell ref="AX13:BE13"/>
    <mergeCell ref="BB15:BE15"/>
    <mergeCell ref="AR14:AR17"/>
    <mergeCell ref="AS14:AS17"/>
    <mergeCell ref="AT14:AT17"/>
    <mergeCell ref="AU14:AU17"/>
    <mergeCell ref="AV14:AV17"/>
    <mergeCell ref="AW14:AW17"/>
    <mergeCell ref="AE14:AE17"/>
    <mergeCell ref="AF14:AF17"/>
    <mergeCell ref="AG14:AG17"/>
    <mergeCell ref="AH14:AN14"/>
    <mergeCell ref="AP14:AP17"/>
    <mergeCell ref="AQ14:AQ17"/>
    <mergeCell ref="B19:BE19"/>
    <mergeCell ref="BI19:BI20"/>
    <mergeCell ref="B20:BE20"/>
    <mergeCell ref="T21:V21"/>
    <mergeCell ref="W21:AD21"/>
    <mergeCell ref="T22:V22"/>
    <mergeCell ref="W22:AD22"/>
    <mergeCell ref="BK15:BK17"/>
    <mergeCell ref="AX16:AX17"/>
    <mergeCell ref="AY16:BA16"/>
    <mergeCell ref="BB16:BB17"/>
    <mergeCell ref="BC16:BE16"/>
    <mergeCell ref="T18:V18"/>
    <mergeCell ref="W18:AD18"/>
    <mergeCell ref="B11:B17"/>
    <mergeCell ref="T11:V17"/>
    <mergeCell ref="W11:AD17"/>
    <mergeCell ref="AX14:BA14"/>
    <mergeCell ref="BB14:BE14"/>
    <mergeCell ref="AH15:AI16"/>
    <mergeCell ref="AJ15:AK16"/>
    <mergeCell ref="AL15:AM16"/>
    <mergeCell ref="AN15:AN17"/>
    <mergeCell ref="AX15:BA15"/>
    <mergeCell ref="T27:V27"/>
    <mergeCell ref="W27:AD27"/>
    <mergeCell ref="T28:V28"/>
    <mergeCell ref="W28:AD28"/>
    <mergeCell ref="T29:V29"/>
    <mergeCell ref="W29:AD29"/>
    <mergeCell ref="B23:AD23"/>
    <mergeCell ref="B24:BE24"/>
    <mergeCell ref="T25:V25"/>
    <mergeCell ref="W25:AD25"/>
    <mergeCell ref="T26:V26"/>
    <mergeCell ref="W26:AD26"/>
    <mergeCell ref="T33:V33"/>
    <mergeCell ref="W33:AD33"/>
    <mergeCell ref="T34:V34"/>
    <mergeCell ref="W34:AD34"/>
    <mergeCell ref="T35:V35"/>
    <mergeCell ref="W35:AD35"/>
    <mergeCell ref="T30:V30"/>
    <mergeCell ref="W30:AD30"/>
    <mergeCell ref="T31:V31"/>
    <mergeCell ref="W31:AD31"/>
    <mergeCell ref="T32:V32"/>
    <mergeCell ref="W32:AD32"/>
    <mergeCell ref="T41:V41"/>
    <mergeCell ref="W41:AD41"/>
    <mergeCell ref="T42:U42"/>
    <mergeCell ref="W42:AD42"/>
    <mergeCell ref="T43:V43"/>
    <mergeCell ref="W43:AD43"/>
    <mergeCell ref="T36:V36"/>
    <mergeCell ref="W36:AD36"/>
    <mergeCell ref="B37:AD37"/>
    <mergeCell ref="B38:AD38"/>
    <mergeCell ref="B39:BE39"/>
    <mergeCell ref="B40:BE40"/>
    <mergeCell ref="T48:U48"/>
    <mergeCell ref="W48:AD48"/>
    <mergeCell ref="T49:V49"/>
    <mergeCell ref="W49:AD49"/>
    <mergeCell ref="T50:U50"/>
    <mergeCell ref="W50:AD50"/>
    <mergeCell ref="T44:U44"/>
    <mergeCell ref="W44:AD44"/>
    <mergeCell ref="B45:AD45"/>
    <mergeCell ref="B46:BE46"/>
    <mergeCell ref="T47:V47"/>
    <mergeCell ref="W47:AD47"/>
    <mergeCell ref="AE54:AO54"/>
    <mergeCell ref="U55:V55"/>
    <mergeCell ref="AE55:AO55"/>
    <mergeCell ref="U56:V56"/>
    <mergeCell ref="AE56:AO56"/>
    <mergeCell ref="U57:V57"/>
    <mergeCell ref="AE57:AO57"/>
    <mergeCell ref="T51:AD51"/>
    <mergeCell ref="B52:AD52"/>
    <mergeCell ref="B53:AD53"/>
    <mergeCell ref="B54:B61"/>
    <mergeCell ref="U54:V54"/>
    <mergeCell ref="AB54:AD61"/>
    <mergeCell ref="T58:U58"/>
    <mergeCell ref="AF64:BE64"/>
    <mergeCell ref="AA66:AG66"/>
    <mergeCell ref="AJ66:AQ66"/>
    <mergeCell ref="AT66:AY66"/>
    <mergeCell ref="B69:AC69"/>
    <mergeCell ref="B71:AC71"/>
    <mergeCell ref="AE58:AO58"/>
    <mergeCell ref="T59:U59"/>
    <mergeCell ref="AE59:AO59"/>
    <mergeCell ref="AE60:AO60"/>
    <mergeCell ref="T61:V61"/>
    <mergeCell ref="AE61:AO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БАК_101_2 курс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2020-04-23T17:50:08Z</cp:lastPrinted>
  <dcterms:created xsi:type="dcterms:W3CDTF">2014-01-13T08:19:54Z</dcterms:created>
  <dcterms:modified xsi:type="dcterms:W3CDTF">2021-06-04T12:28:53Z</dcterms:modified>
</cp:coreProperties>
</file>