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vita/Desktop/VITA/КПІ/Плани/2021/"/>
    </mc:Choice>
  </mc:AlternateContent>
  <xr:revisionPtr revIDLastSave="0" documentId="13_ncr:1_{6EF5307C-85A5-1647-8C6F-45D73A072B5F}" xr6:coauthVersionLast="46" xr6:coauthVersionMax="46" xr10:uidLastSave="{00000000-0000-0000-0000-000000000000}"/>
  <bookViews>
    <workbookView xWindow="1620" yWindow="500" windowWidth="27180" windowHeight="16300" activeTab="2" xr2:uid="{00000000-000D-0000-FFFF-FFFF00000000}"/>
  </bookViews>
  <sheets>
    <sheet name="НП бак_2" sheetId="1" r:id="rId1"/>
    <sheet name="КАТАЛОГ_2" sheetId="2" r:id="rId2"/>
    <sheet name="Семестровка_2" sheetId="4" r:id="rId3"/>
  </sheets>
  <definedNames>
    <definedName name="_xlnm.Print_Area" localSheetId="1">КАТАЛОГ_2!$D$1:$AD$81</definedName>
    <definedName name="_xlnm.Print_Area" localSheetId="0">'НП бак_2'!$B$1:$BH$124</definedName>
    <definedName name="_xlnm.Print_Area" localSheetId="2">Семестровка_2!$A$1:$F$87</definedName>
  </definedNames>
  <calcPr calcId="191029"/>
</workbook>
</file>

<file path=xl/calcChain.xml><?xml version="1.0" encoding="utf-8"?>
<calcChain xmlns="http://schemas.openxmlformats.org/spreadsheetml/2006/main">
  <c r="C34" i="4" l="1"/>
  <c r="AY114" i="1" l="1"/>
  <c r="AY86" i="1"/>
  <c r="AY112" i="1"/>
  <c r="AY85" i="1"/>
  <c r="AS57" i="1" l="1"/>
  <c r="AQ57" i="1"/>
  <c r="AW112" i="1"/>
  <c r="C72" i="4" l="1"/>
  <c r="C20" i="4"/>
  <c r="C47" i="4"/>
  <c r="E72" i="4"/>
  <c r="E59" i="4"/>
  <c r="C59" i="4"/>
  <c r="C84" i="4"/>
  <c r="C85" i="4" l="1"/>
  <c r="AU112" i="1" l="1"/>
  <c r="F20" i="1" l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E84" i="4" l="1"/>
  <c r="E47" i="4"/>
  <c r="E34" i="4"/>
  <c r="E20" i="4"/>
  <c r="BA112" i="1" l="1"/>
  <c r="BA113" i="1" s="1"/>
  <c r="AY113" i="1"/>
  <c r="AM112" i="1"/>
  <c r="AK112" i="1"/>
  <c r="AI112" i="1"/>
  <c r="AC112" i="1"/>
  <c r="AW91" i="1"/>
  <c r="AU91" i="1"/>
  <c r="AK91" i="1"/>
  <c r="AI91" i="1"/>
  <c r="AC91" i="1"/>
  <c r="AA86" i="1"/>
  <c r="Y86" i="1"/>
  <c r="W86" i="1"/>
  <c r="U86" i="1"/>
  <c r="BA85" i="1"/>
  <c r="AW85" i="1"/>
  <c r="AU85" i="1"/>
  <c r="AS85" i="1"/>
  <c r="AQ85" i="1"/>
  <c r="AM85" i="1"/>
  <c r="AK85" i="1"/>
  <c r="AI85" i="1"/>
  <c r="AC85" i="1"/>
  <c r="AE79" i="1"/>
  <c r="AG72" i="1"/>
  <c r="AE72" i="1"/>
  <c r="AE70" i="1"/>
  <c r="AG69" i="1"/>
  <c r="AE69" i="1"/>
  <c r="AE68" i="1"/>
  <c r="BA57" i="1"/>
  <c r="AY57" i="1"/>
  <c r="AW57" i="1"/>
  <c r="AU57" i="1"/>
  <c r="AM57" i="1"/>
  <c r="AK57" i="1"/>
  <c r="AI57" i="1"/>
  <c r="AC57" i="1"/>
  <c r="AE47" i="1"/>
  <c r="AE46" i="1"/>
  <c r="AG53" i="1"/>
  <c r="AE53" i="1"/>
  <c r="AE82" i="1"/>
  <c r="AO82" i="1" s="1"/>
  <c r="AE65" i="1"/>
  <c r="AO65" i="1" s="1"/>
  <c r="AU86" i="1" l="1"/>
  <c r="AM86" i="1"/>
  <c r="AW86" i="1"/>
  <c r="AC86" i="1"/>
  <c r="AQ86" i="1"/>
  <c r="AQ114" i="1" s="1"/>
  <c r="AI86" i="1"/>
  <c r="AS86" i="1"/>
  <c r="AS114" i="1" s="1"/>
  <c r="BA86" i="1"/>
  <c r="BA114" i="1" s="1"/>
  <c r="AO53" i="1"/>
  <c r="AK86" i="1"/>
  <c r="AO72" i="1"/>
  <c r="AO69" i="1"/>
  <c r="AG95" i="1" l="1"/>
  <c r="AE95" i="1"/>
  <c r="AG52" i="1"/>
  <c r="AE52" i="1"/>
  <c r="AO95" i="1" l="1"/>
  <c r="AO52" i="1"/>
  <c r="AG108" i="1" l="1"/>
  <c r="AE108" i="1"/>
  <c r="AG107" i="1"/>
  <c r="AE107" i="1"/>
  <c r="AG106" i="1"/>
  <c r="AE106" i="1"/>
  <c r="AG105" i="1"/>
  <c r="AE105" i="1"/>
  <c r="AG104" i="1"/>
  <c r="AE104" i="1"/>
  <c r="AG103" i="1"/>
  <c r="AE103" i="1"/>
  <c r="AG102" i="1"/>
  <c r="AE102" i="1"/>
  <c r="AG101" i="1"/>
  <c r="AE101" i="1"/>
  <c r="AG100" i="1"/>
  <c r="AE100" i="1"/>
  <c r="AG99" i="1"/>
  <c r="AE99" i="1"/>
  <c r="AG98" i="1"/>
  <c r="AE98" i="1"/>
  <c r="AG97" i="1"/>
  <c r="AE97" i="1"/>
  <c r="AG96" i="1"/>
  <c r="AE96" i="1"/>
  <c r="AG67" i="1"/>
  <c r="AE67" i="1"/>
  <c r="AE45" i="1"/>
  <c r="AE50" i="1"/>
  <c r="AE112" i="1" l="1"/>
  <c r="AG112" i="1"/>
  <c r="AO103" i="1"/>
  <c r="AO100" i="1"/>
  <c r="AO107" i="1"/>
  <c r="AO97" i="1"/>
  <c r="AO99" i="1"/>
  <c r="AO98" i="1"/>
  <c r="AO104" i="1"/>
  <c r="AO102" i="1"/>
  <c r="AO101" i="1"/>
  <c r="AO106" i="1"/>
  <c r="AO108" i="1"/>
  <c r="AO96" i="1"/>
  <c r="AO105" i="1"/>
  <c r="AO67" i="1"/>
  <c r="AO112" i="1" l="1"/>
  <c r="AG110" i="1"/>
  <c r="AE110" i="1"/>
  <c r="AA113" i="1"/>
  <c r="Y113" i="1"/>
  <c r="W113" i="1"/>
  <c r="AM113" i="1"/>
  <c r="AG77" i="1"/>
  <c r="AE77" i="1"/>
  <c r="AE76" i="1"/>
  <c r="AO76" i="1" s="1"/>
  <c r="AG75" i="1"/>
  <c r="AE75" i="1"/>
  <c r="AG74" i="1"/>
  <c r="AE74" i="1"/>
  <c r="AG73" i="1"/>
  <c r="AE73" i="1"/>
  <c r="AG71" i="1"/>
  <c r="AE71" i="1"/>
  <c r="AG64" i="1"/>
  <c r="AE64" i="1"/>
  <c r="AE63" i="1"/>
  <c r="AO63" i="1" s="1"/>
  <c r="AG62" i="1"/>
  <c r="AE62" i="1"/>
  <c r="Y114" i="1" l="1"/>
  <c r="AA114" i="1"/>
  <c r="U114" i="1"/>
  <c r="W114" i="1"/>
  <c r="AO110" i="1"/>
  <c r="AO77" i="1"/>
  <c r="AO75" i="1"/>
  <c r="AO74" i="1"/>
  <c r="AO73" i="1"/>
  <c r="AO71" i="1"/>
  <c r="AO64" i="1"/>
  <c r="AO62" i="1"/>
  <c r="AE61" i="1" l="1"/>
  <c r="AE60" i="1"/>
  <c r="AE59" i="1"/>
  <c r="AM114" i="1"/>
  <c r="AE66" i="1"/>
  <c r="AE56" i="1" l="1"/>
  <c r="AG55" i="1"/>
  <c r="AE55" i="1"/>
  <c r="AG54" i="1"/>
  <c r="AE54" i="1"/>
  <c r="AO55" i="1" l="1"/>
  <c r="AG111" i="1" l="1"/>
  <c r="AE111" i="1"/>
  <c r="AG109" i="1"/>
  <c r="AE109" i="1"/>
  <c r="AO111" i="1" l="1"/>
  <c r="AO109" i="1"/>
  <c r="AE81" i="1"/>
  <c r="AO81" i="1" s="1"/>
  <c r="AE80" i="1"/>
  <c r="AO80" i="1" l="1"/>
  <c r="AG94" i="1" l="1"/>
  <c r="AE94" i="1"/>
  <c r="AG93" i="1"/>
  <c r="AE93" i="1"/>
  <c r="AO93" i="1" l="1"/>
  <c r="AO94" i="1"/>
  <c r="AK113" i="1" l="1"/>
  <c r="AK114" i="1" s="1"/>
  <c r="AI113" i="1"/>
  <c r="AI114" i="1" s="1"/>
  <c r="AC113" i="1"/>
  <c r="AC114" i="1" s="1"/>
  <c r="AW113" i="1"/>
  <c r="AW114" i="1" s="1"/>
  <c r="AU113" i="1"/>
  <c r="AU114" i="1" s="1"/>
  <c r="AG78" i="1" l="1"/>
  <c r="AG85" i="1" s="1"/>
  <c r="AE78" i="1"/>
  <c r="AO78" i="1" l="1"/>
  <c r="AE90" i="1" l="1"/>
  <c r="AG90" i="1"/>
  <c r="AE89" i="1"/>
  <c r="AE91" i="1" s="1"/>
  <c r="AG89" i="1"/>
  <c r="AG91" i="1" s="1"/>
  <c r="AE84" i="1"/>
  <c r="AE83" i="1"/>
  <c r="AE85" i="1" s="1"/>
  <c r="AE51" i="1"/>
  <c r="AE44" i="1"/>
  <c r="AE43" i="1"/>
  <c r="R29" i="1"/>
  <c r="R28" i="1"/>
  <c r="AE57" i="1" l="1"/>
  <c r="AE86" i="1" s="1"/>
  <c r="AG57" i="1"/>
  <c r="AG86" i="1" s="1"/>
  <c r="AO84" i="1"/>
  <c r="AO83" i="1"/>
  <c r="AO90" i="1"/>
  <c r="AG113" i="1"/>
  <c r="AE113" i="1"/>
  <c r="AO89" i="1"/>
  <c r="AO91" i="1" s="1"/>
  <c r="AO85" i="1" l="1"/>
  <c r="AO57" i="1"/>
  <c r="AG114" i="1"/>
  <c r="AE114" i="1"/>
  <c r="AO113" i="1"/>
  <c r="AO86" i="1" l="1"/>
  <c r="AO114" i="1" s="1"/>
</calcChain>
</file>

<file path=xl/sharedStrings.xml><?xml version="1.0" encoding="utf-8"?>
<sst xmlns="http://schemas.openxmlformats.org/spreadsheetml/2006/main" count="747" uniqueCount="376">
  <si>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</si>
  <si>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</si>
  <si>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</si>
  <si>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</si>
  <si>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</si>
  <si>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</si>
  <si>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</si>
  <si>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</si>
  <si>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</si>
  <si>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</si>
  <si>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</si>
  <si>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</si>
  <si>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</si>
  <si>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</si>
  <si>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</si>
  <si>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</si>
  <si>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</si>
  <si>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</si>
  <si>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</si>
  <si>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</si>
  <si>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</si>
  <si>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</si>
  <si>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</si>
  <si>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</si>
  <si>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</si>
  <si>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</si>
  <si>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</si>
  <si>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</si>
  <si>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</si>
  <si>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</si>
  <si>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</si>
  <si>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</si>
  <si>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</si>
  <si>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</si>
  <si>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</si>
  <si>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</si>
  <si>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</si>
  <si>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</si>
  <si>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</si>
  <si>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</si>
  <si>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</si>
  <si>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</si>
  <si>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</si>
  <si>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</si>
  <si>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</si>
  <si>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</si>
  <si>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</si>
  <si>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</si>
  <si>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</si>
  <si>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</si>
  <si>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</si>
  <si>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</si>
  <si>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</si>
  <si>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</si>
  <si>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</si>
  <si>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</si>
  <si>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</si>
  <si>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</si>
  <si>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</si>
  <si>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</si>
  <si>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</si>
  <si>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</si>
  <si>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</si>
  <si>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</si>
  <si>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</si>
  <si>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</si>
  <si>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</si>
  <si>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</si>
  <si>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</si>
  <si>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</si>
  <si>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</si>
  <si>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</si>
  <si>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</si>
  <si>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</si>
  <si>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</si>
  <si>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</si>
  <si>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</si>
  <si>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</si>
  <si>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</si>
  <si>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ЗВ 1</t>
  </si>
  <si>
    <t>ЗВ 2</t>
  </si>
  <si>
    <t>ПО 1</t>
  </si>
  <si>
    <t>ПО 9</t>
  </si>
  <si>
    <t>Переддипломна практика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</si>
  <si>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</si>
  <si>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</si>
  <si>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</si>
  <si>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</si>
  <si>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</si>
  <si>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</si>
  <si>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</si>
  <si>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</si>
  <si>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</si>
  <si>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</si>
  <si>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</si>
  <si>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</si>
  <si>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</si>
  <si>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</si>
  <si>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</si>
  <si>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</si>
  <si>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</si>
  <si>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</si>
  <si>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</si>
  <si>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</si>
  <si>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</si>
  <si>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</si>
  <si>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</si>
  <si>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</si>
  <si>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</si>
  <si>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</si>
  <si>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</si>
  <si>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Військова підготовка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</si>
  <si>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</si>
  <si>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</si>
  <si>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</si>
  <si>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</si>
  <si>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</si>
  <si>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</si>
  <si>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</si>
  <si>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</si>
  <si>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 xml:space="preserve">Кількість заліків </t>
  </si>
  <si>
    <t>з них:     курсових проектів</t>
  </si>
  <si>
    <t xml:space="preserve"> курсових робіт</t>
  </si>
  <si>
    <t>інженерно-хімічний</t>
  </si>
  <si>
    <t>Екології та технології рослинних полімерів</t>
  </si>
  <si>
    <t>Вища математика</t>
  </si>
  <si>
    <t>Фізика</t>
  </si>
  <si>
    <t>ПО 3</t>
  </si>
  <si>
    <t>Урбоекологія</t>
  </si>
  <si>
    <t xml:space="preserve"> </t>
  </si>
  <si>
    <t>Утилізація та рекуперація відходів</t>
  </si>
  <si>
    <t>Фізична хімія</t>
  </si>
  <si>
    <t>Поверхневі явища та дисперсні системи</t>
  </si>
  <si>
    <t>Аналітична хімія</t>
  </si>
  <si>
    <t>Курсовий проєкт з основ проєктування та будівництва</t>
  </si>
  <si>
    <t>Основи проєктування та будівництва</t>
  </si>
  <si>
    <t>16 Хімічна та біоінженерія</t>
  </si>
  <si>
    <t>161 Хімічні технології та інженерія</t>
  </si>
  <si>
    <t xml:space="preserve">  Промислова екологія та ресурсоефективні чисті технології</t>
  </si>
  <si>
    <t>Загальна та неорганічна хімія</t>
  </si>
  <si>
    <t>Процеси та апарати хімічної технології</t>
  </si>
  <si>
    <t>Курсовий проєкт з процесів та апаратів хімічної технології</t>
  </si>
  <si>
    <t>Загальна хімічна технологія</t>
  </si>
  <si>
    <t>Математичне моделювання та оптимізація об'єктів хімічної технології</t>
  </si>
  <si>
    <t>Контроль та керування хіміко-технологічними процесами</t>
  </si>
  <si>
    <t>Технологія виробництва етерів та естерів</t>
  </si>
  <si>
    <t>Курсовий проєкт з хімічних основ технологічних процесів</t>
  </si>
  <si>
    <t>Курсовий проєкт з технологій та проектування галузевих виробництв</t>
  </si>
  <si>
    <t>Комплексне перероблення рослинної сировини</t>
  </si>
  <si>
    <t>Будова рослинної сировини</t>
  </si>
  <si>
    <t>ЗО 7</t>
  </si>
  <si>
    <t>ЗО 8</t>
  </si>
  <si>
    <t>ЗО 9</t>
  </si>
  <si>
    <t>ЗО 10</t>
  </si>
  <si>
    <t>ПО 2</t>
  </si>
  <si>
    <t>ПО 4</t>
  </si>
  <si>
    <t>ПО 5</t>
  </si>
  <si>
    <t>ПО 6</t>
  </si>
  <si>
    <t>ПО 7</t>
  </si>
  <si>
    <t>ПО 8</t>
  </si>
  <si>
    <t>ПО 11</t>
  </si>
  <si>
    <t>ПВ 1</t>
  </si>
  <si>
    <t>ПВ 2</t>
  </si>
  <si>
    <t>ПВ 3</t>
  </si>
  <si>
    <t>Микола ГОМЕЛЯ</t>
  </si>
  <si>
    <t>ЗАТВЕРДЖЕНО</t>
  </si>
  <si>
    <t>Вченою радою</t>
  </si>
  <si>
    <t>бакалавр з хімічних технологій та інженерії</t>
  </si>
  <si>
    <t>Хімія рослинних полімерів</t>
  </si>
  <si>
    <t>ПО 12</t>
  </si>
  <si>
    <t>ПО 13</t>
  </si>
  <si>
    <t>ПО 14</t>
  </si>
  <si>
    <t>ПО 15</t>
  </si>
  <si>
    <t>ПО 16</t>
  </si>
  <si>
    <t>Біогеохімія</t>
  </si>
  <si>
    <t>Моделювання та прогнозування стану довкілля</t>
  </si>
  <si>
    <t>Освітній компонент  1 Ф-Каталог</t>
  </si>
  <si>
    <t>КАТАЛОГ ВИБІРКОВИХ ДИСЦИПЛІН</t>
  </si>
  <si>
    <t>ОПП "Промислова екологія та ресурсоефективні чисті технології"</t>
  </si>
  <si>
    <t>161 - Хімічні технології та інженерія</t>
  </si>
  <si>
    <t>Кафедра екології та технології рослинних полімерів</t>
  </si>
  <si>
    <t>№</t>
  </si>
  <si>
    <t>Назва</t>
  </si>
  <si>
    <t>Атестація</t>
  </si>
  <si>
    <t>Розподіл годин на тиждень</t>
  </si>
  <si>
    <t>Прим.</t>
  </si>
  <si>
    <t>1 семестр</t>
  </si>
  <si>
    <t>З</t>
  </si>
  <si>
    <t>-</t>
  </si>
  <si>
    <t>Вища математика - 1. Диференційне числення</t>
  </si>
  <si>
    <t>Екз.</t>
  </si>
  <si>
    <t xml:space="preserve">Загальна та неорганічна хімія-1. Загальна хімія </t>
  </si>
  <si>
    <t>Всьго</t>
  </si>
  <si>
    <t>2 семестр</t>
  </si>
  <si>
    <t>Вища математика - 2. Інтегральне числення</t>
  </si>
  <si>
    <t xml:space="preserve">Загальна та неорганічна хімія-2. Неорганічна хімія </t>
  </si>
  <si>
    <t>3 семестр</t>
  </si>
  <si>
    <t>Курсовий проєкт з хімічніх основ технологічних процесів</t>
  </si>
  <si>
    <t>4 семестр</t>
  </si>
  <si>
    <t>Процеси та апарати хімічної технології - 1</t>
  </si>
  <si>
    <t>5 семестр</t>
  </si>
  <si>
    <t>Іноземна мова професійного спрямування-2</t>
  </si>
  <si>
    <t xml:space="preserve">Процеси та апарати хімічної технології -2. Гідромеханічні та масообмінні процеси і апарати хімічної технології </t>
  </si>
  <si>
    <t>Процеси та апарати хімічної технології -3. Курсовий проект</t>
  </si>
  <si>
    <t>6 семестр</t>
  </si>
  <si>
    <t>Іноземна мова професійного спрямування-1</t>
  </si>
  <si>
    <t>Разом за термін навчання</t>
  </si>
  <si>
    <t>Завідувач кафедри Е та ТРП ________________</t>
  </si>
  <si>
    <t>Кредит</t>
  </si>
  <si>
    <t>Норматив</t>
  </si>
  <si>
    <t>Варіатив</t>
  </si>
  <si>
    <t>Профи</t>
  </si>
  <si>
    <t>Хімія високомолекулярних сполук</t>
  </si>
  <si>
    <t>Микола Гомеля</t>
  </si>
  <si>
    <t xml:space="preserve">Токсикологія </t>
  </si>
  <si>
    <t>Курсовий проєкт з технологій та проєктування галузевих виробництв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</si>
  <si>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</si>
  <si>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</si>
  <si>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</si>
  <si>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</si>
  <si>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</si>
  <si>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</si>
  <si>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</si>
  <si>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</si>
  <si>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</si>
  <si>
    <t>ПО 26</t>
  </si>
  <si>
    <t>ПВ 4</t>
  </si>
  <si>
    <t>ПВ 5</t>
  </si>
  <si>
    <t>Допоміжні хімічні речовини</t>
  </si>
  <si>
    <t>Токсикологія</t>
  </si>
  <si>
    <t>Оборотні та замкнуті системи водоспоживання</t>
  </si>
  <si>
    <t>Ландшафтна екологія</t>
  </si>
  <si>
    <t>Проєктування очисних споруд та систем водокористування</t>
  </si>
  <si>
    <t>Атестація здобувачів</t>
  </si>
  <si>
    <t>прийом 2021 року</t>
  </si>
  <si>
    <t>Виробнича практика</t>
  </si>
  <si>
    <t>Виробнича</t>
  </si>
  <si>
    <t>2</t>
  </si>
  <si>
    <t>Освітній компонент         1 з ЗУ-Каталог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</si>
  <si>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</si>
  <si>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</si>
  <si>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</si>
  <si>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</si>
  <si>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ПВ 6</t>
  </si>
  <si>
    <t>Освітній компонент 6 Ф-Каталог</t>
  </si>
  <si>
    <t>ПВ 7</t>
  </si>
  <si>
    <t>Освітній компонент 7 Ф-Каталог</t>
  </si>
  <si>
    <t>ПВ 8</t>
  </si>
  <si>
    <t>Освітній компонент 8 Ф-Каталог</t>
  </si>
  <si>
    <t>ПВ 9</t>
  </si>
  <si>
    <t>Освітній компонент 9 Ф-Каталог</t>
  </si>
  <si>
    <t>ПВ 10</t>
  </si>
  <si>
    <t>Освітній компонент 10 Ф-Каталог</t>
  </si>
  <si>
    <t>ПВ 11</t>
  </si>
  <si>
    <t>Освітній компонент 11 Ф-Каталог</t>
  </si>
  <si>
    <t>ПВ 12</t>
  </si>
  <si>
    <t>Освітній компонент 12 Ф-Каталог</t>
  </si>
  <si>
    <t>ПВ 13</t>
  </si>
  <si>
    <t>Освітній компонент 13 Ф-Каталог</t>
  </si>
  <si>
    <t>ПВ 14</t>
  </si>
  <si>
    <t>Освітній компонент 14 Ф-Каталог</t>
  </si>
  <si>
    <t>Освітній компонент         2 з ЗУ-Каталог</t>
  </si>
  <si>
    <t>Курсова робота з загальної хімічної технології</t>
  </si>
  <si>
    <t>Ольга САНГІНОВА</t>
  </si>
  <si>
    <t>ЗО 11</t>
  </si>
  <si>
    <t>ЗО 12</t>
  </si>
  <si>
    <t>ЗО 13</t>
  </si>
  <si>
    <t>ЗО 14</t>
  </si>
  <si>
    <t>ПО 10</t>
  </si>
  <si>
    <t>Освітній компонент 1 ЗУ-Каталог</t>
  </si>
  <si>
    <t>Аналітична хімія-1. Якісний аналіз</t>
  </si>
  <si>
    <t>Освітній компонент  2 Ф-Каталог Хімічні основи технологічних процесів</t>
  </si>
  <si>
    <t>Освітній компонент  3 Ф-Каталог Хімічні основи технологічних процесів</t>
  </si>
  <si>
    <t>Аналітична хімія-2. Кількісний аналіз</t>
  </si>
  <si>
    <t>Освітній компонент 2 з ЗУ-Каталог</t>
  </si>
  <si>
    <t>Освітній компонент 1 Ф-каталогу Інструментальні методи хімічного аналізу</t>
  </si>
  <si>
    <t>Освітній компонент 4 Ф-Каталогу Водопостачання та водовідведення (1.1)</t>
  </si>
  <si>
    <t>Освітній компонент 5 Ф-Каталогу Водопостачання та водовідведення (1.2)</t>
  </si>
  <si>
    <t>Освітній компонент  8 Ф-Каталог Екологізація та "зелені" технології</t>
  </si>
  <si>
    <t>Освітній компонент 6.  Ф-Каталогу Водопостачання та водовідведення (2)</t>
  </si>
  <si>
    <t>Освітній компонент 7 Ф-Каталогу Водопостачання та водовідведення (2)</t>
  </si>
  <si>
    <t>Освітній компонент  9 Ф-Каталог Моделювання процесів та стану середовищ</t>
  </si>
  <si>
    <t>Освітній компонент 10 Ф-Каталогу Технології та проектування галузевих виробництв (1.1)</t>
  </si>
  <si>
    <t xml:space="preserve"> Освітній компонент 11 Ф-Каталогу Технології та проектування галузевих виробництв (1.2)</t>
  </si>
  <si>
    <t>Освітній компонент 12. Ф-Каталогу Технології та проектування галузевих виробництв (2.1)</t>
  </si>
  <si>
    <t>Освітній компонент 13. Ф-Каталогу Технології та проектування галузевих виробництв (2.2)</t>
  </si>
  <si>
    <t>Освітній компонент 14 Ф - Каталогу Економіка природокористування</t>
  </si>
  <si>
    <t>Захист атмосферного повітря від забруднення дисперсними частинками</t>
  </si>
  <si>
    <t>Основи процесів очищення промислових викидів від пилу</t>
  </si>
  <si>
    <t>Хімія полісахаридів</t>
  </si>
  <si>
    <t>Захист атмосферного повітря від забруднення газоподібними домішками</t>
  </si>
  <si>
    <t>Основи процесів очищення промислових викидів від парів та газів</t>
  </si>
  <si>
    <t>Хімізм делігніфікації рослинної сировини</t>
  </si>
  <si>
    <t>Хімія лігніну</t>
  </si>
  <si>
    <t>Фізико-хімічні основи процесів очищення води методом коагулювання</t>
  </si>
  <si>
    <t>Характеристики якості води, основи водопідготовки</t>
  </si>
  <si>
    <t>Технологія виробництва механічної маси</t>
  </si>
  <si>
    <t>Теоретичні основи дефібрування деревини</t>
  </si>
  <si>
    <t>Очищення води флотацією</t>
  </si>
  <si>
    <t>Технологія і обладнання виробництва волокнистих напівфабрикатів</t>
  </si>
  <si>
    <t>Фізико-хімічні основи техніки та способів отримання целюлози</t>
  </si>
  <si>
    <t>Сорбція та іонний обмін в технологіях очищення води</t>
  </si>
  <si>
    <t>Сучасні процеси демінералізації природних та стічних вод</t>
  </si>
  <si>
    <t>Технологія виробництва сульфатної целюлози</t>
  </si>
  <si>
    <t>Основи лужної обробки лігноцелюлозних полімерів</t>
  </si>
  <si>
    <t>Мембранні методи очищення води</t>
  </si>
  <si>
    <t>Деструктивні методи очищення води</t>
  </si>
  <si>
    <t>Технологія недеревних волокнистих напівфабрикатів</t>
  </si>
  <si>
    <t>Нові технології і матеріали у виробництві целюлози</t>
  </si>
  <si>
    <t>Основи біохімічної та фізичної конверсії лігноцелюлозних матеріалів</t>
  </si>
  <si>
    <t>Математичне моделювання в екології</t>
  </si>
  <si>
    <t>Технології хімічного модифікування целюлози</t>
  </si>
  <si>
    <t>Фізико-хімічні методи аналізу</t>
  </si>
  <si>
    <t>Інструментальні методи хімічного аналізу</t>
  </si>
  <si>
    <t>Методи та засоби контролю сировини та матеріалів</t>
  </si>
  <si>
    <t>Процеси та обладнання очищення води</t>
  </si>
  <si>
    <t>Основи теорії та практики розмелювання волокнистих напівфабрикатів</t>
  </si>
  <si>
    <t>Механічні та колоїдно-хімічні процеси целюлозних волокон</t>
  </si>
  <si>
    <t>Технології очищення води</t>
  </si>
  <si>
    <t>Водопідготовка в промисловості та комунальних господарствах</t>
  </si>
  <si>
    <t>Технологія приготування паперової маси</t>
  </si>
  <si>
    <t>Процеси та обладнання масопідготовки  у виробництві таропакувальної продукції</t>
  </si>
  <si>
    <t>Проєктування систем водопостачання</t>
  </si>
  <si>
    <t>Технологія паперу на машині</t>
  </si>
  <si>
    <t>Сучасні машини для виробництва санітарно-гігієнічних видів паперу</t>
  </si>
  <si>
    <t>Ресурсоефективні водоциркуляційні системи</t>
  </si>
  <si>
    <t>Водопостачання та водовідведення найбільш водоємких підприємств</t>
  </si>
  <si>
    <t>Процеси та обладнання для оброблення паперу та картону на машині</t>
  </si>
  <si>
    <t>Технологія надання спеціальних властивостей паперу та картону</t>
  </si>
  <si>
    <t>Економіка природокористування</t>
  </si>
  <si>
    <t>Організація та управління природоохоронною діяльністю</t>
  </si>
  <si>
    <t>Технології виробництва і сфери застосування наноцелюлози</t>
  </si>
  <si>
    <t>Основи теорії одержання і практики використання наноматерілів із рослинної сировини</t>
  </si>
  <si>
    <t xml:space="preserve">Освітній компонент 3 Ф-Каталог </t>
  </si>
  <si>
    <t xml:space="preserve">Освітній компонент  4 Ф-Каталог </t>
  </si>
  <si>
    <t>Кондиціювання води для промисловості</t>
  </si>
  <si>
    <t>Освітній компонент  9 Ф-Каталог</t>
  </si>
  <si>
    <t>Ухвалено на засіданні Вченої ради ІХФ Протокол № 1 від "27" січня 2021 року</t>
  </si>
  <si>
    <t>А</t>
  </si>
  <si>
    <t>Атестація здобувачів вищої освіти</t>
  </si>
  <si>
    <t>Заст. декана ІХФ _________________</t>
  </si>
  <si>
    <t>/Дмитро СІДОРОВ/</t>
  </si>
  <si>
    <t>ІНТЕГРОВАНИЙ НАВЧАЛЬНИЙ   ПЛАН</t>
  </si>
  <si>
    <t>Охорона праці та цивільний захист*</t>
  </si>
  <si>
    <t>Економіка і організація виробництва*</t>
  </si>
  <si>
    <t>Поверхневі явища та дисперсні системи **</t>
  </si>
  <si>
    <t>Екологічна безпека виробництв *</t>
  </si>
  <si>
    <t>Фізична хімія**</t>
  </si>
  <si>
    <t>Права і свободи людини**</t>
  </si>
  <si>
    <t>Основи здорового способу життя*</t>
  </si>
  <si>
    <t>Промислова екологія*</t>
  </si>
  <si>
    <t>Інформаційні технології**</t>
  </si>
  <si>
    <t>Іноземна мова - 1.2*</t>
  </si>
  <si>
    <t>Культура мови та ділове мовлення*</t>
  </si>
  <si>
    <t>Іноземна мова - 1.1*</t>
  </si>
  <si>
    <t>Історія української культури*</t>
  </si>
  <si>
    <t>Інженерна графіка*</t>
  </si>
  <si>
    <t>Комп'ютерна графіка*</t>
  </si>
  <si>
    <t>Обчислювальна математика та програмування*</t>
  </si>
  <si>
    <t>Загальна теорія розвитку**</t>
  </si>
  <si>
    <t>Органічна хімія**</t>
  </si>
  <si>
    <t>6екз+1З</t>
  </si>
  <si>
    <t>1екз+9З</t>
  </si>
  <si>
    <t>1екз+7З</t>
  </si>
  <si>
    <t>* Дисципліни, які перезараховуються деканатом ІХФ</t>
  </si>
  <si>
    <t>** Дисципліни, які здаються за формою екстернату</t>
  </si>
  <si>
    <t>2 роки 10 місяців (3 н.р.)</t>
  </si>
  <si>
    <t>Іноземна мова*</t>
  </si>
  <si>
    <t>Екологічна безпека виробництв*</t>
  </si>
  <si>
    <t>У   3 - 6 семестрах за окремим планом військової підготовки</t>
  </si>
  <si>
    <t>3екз+7З</t>
  </si>
  <si>
    <t>5екз+3З</t>
  </si>
  <si>
    <t>5екз+2З</t>
  </si>
  <si>
    <t>"_15_"  березня  2021  р.</t>
  </si>
  <si>
    <t>протокол № 3</t>
  </si>
  <si>
    <t>Додаток до інтегрованого навчального плану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</si>
</sst>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8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sz val="16"/>
      <name val="Arial Cyr"/>
      <charset val="204"/>
    </font>
    <font>
      <i/>
      <sz val="16"/>
      <name val="Arial"/>
      <family val="2"/>
      <charset val="204"/>
    </font>
    <font>
      <i/>
      <sz val="18"/>
      <name val="Arial"/>
      <family val="2"/>
      <charset val="204"/>
    </font>
    <font>
      <b/>
      <sz val="20"/>
      <color theme="1"/>
      <name val="Arial"/>
      <family val="2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2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6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 applyProtection="1">
      <alignment horizontal="center" vertical="center" textRotation="88"/>
    </xf>
    <xf numFmtId="0" fontId="68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17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6" fillId="0" borderId="1" xfId="0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3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/>
    <xf numFmtId="0" fontId="6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5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21" fillId="0" borderId="1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35" fillId="0" borderId="34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49" fontId="20" fillId="0" borderId="1" xfId="0" applyNumberFormat="1" applyFont="1" applyFill="1" applyBorder="1" applyProtection="1"/>
    <xf numFmtId="0" fontId="26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57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11" fontId="3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0" fontId="3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13" fillId="0" borderId="31" xfId="0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Protection="1"/>
    <xf numFmtId="0" fontId="20" fillId="0" borderId="0" xfId="1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67" fillId="0" borderId="0" xfId="0" applyFont="1" applyFill="1" applyBorder="1" applyProtection="1"/>
    <xf numFmtId="0" fontId="14" fillId="0" borderId="0" xfId="0" applyFont="1" applyFill="1" applyBorder="1" applyAlignment="1" applyProtection="1">
      <alignment vertical="center" textRotation="90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wrapText="1"/>
    </xf>
    <xf numFmtId="0" fontId="66" fillId="0" borderId="0" xfId="0" applyFont="1" applyFill="1" applyBorder="1" applyAlignment="1"/>
    <xf numFmtId="0" fontId="76" fillId="0" borderId="0" xfId="0" applyFont="1" applyFill="1" applyBorder="1" applyProtection="1"/>
    <xf numFmtId="0" fontId="76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/>
    <xf numFmtId="0" fontId="20" fillId="0" borderId="0" xfId="0" applyFont="1" applyFill="1" applyBorder="1" applyAlignment="1" applyProtection="1">
      <alignment vertical="top" wrapText="1"/>
    </xf>
    <xf numFmtId="0" fontId="20" fillId="0" borderId="31" xfId="0" applyFont="1" applyFill="1" applyBorder="1" applyAlignment="1" applyProtection="1">
      <alignment vertical="top" wrapText="1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9" fontId="20" fillId="0" borderId="0" xfId="1" applyNumberFormat="1" applyFont="1" applyFill="1" applyBorder="1" applyAlignment="1" applyProtection="1">
      <alignment vertical="center" wrapText="1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35" fillId="0" borderId="0" xfId="0" applyNumberFormat="1" applyFont="1" applyFill="1" applyBorder="1" applyAlignment="1" applyProtection="1">
      <alignment horizontal="left" vertical="justify"/>
    </xf>
    <xf numFmtId="0" fontId="67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82" fillId="0" borderId="0" xfId="0" applyFont="1" applyFill="1" applyBorder="1" applyProtection="1"/>
    <xf numFmtId="0" fontId="83" fillId="0" borderId="0" xfId="0" applyFont="1" applyFill="1" applyBorder="1" applyProtection="1"/>
    <xf numFmtId="0" fontId="86" fillId="0" borderId="0" xfId="0" applyFont="1" applyFill="1" applyBorder="1" applyAlignment="1" applyProtection="1">
      <alignment vertical="top" textRotation="90"/>
    </xf>
    <xf numFmtId="0" fontId="82" fillId="0" borderId="0" xfId="0" applyNumberFormat="1" applyFont="1" applyFill="1" applyBorder="1" applyAlignment="1" applyProtection="1">
      <alignment horizontal="center" vertical="center"/>
    </xf>
    <xf numFmtId="0" fontId="77" fillId="0" borderId="0" xfId="0" applyFont="1" applyFill="1" applyBorder="1" applyAlignment="1"/>
    <xf numFmtId="0" fontId="77" fillId="0" borderId="0" xfId="0" applyFont="1" applyFill="1" applyBorder="1" applyAlignment="1">
      <alignment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68" fillId="0" borderId="18" xfId="0" applyFont="1" applyFill="1" applyBorder="1"/>
    <xf numFmtId="0" fontId="68" fillId="0" borderId="0" xfId="0" applyFont="1" applyFill="1" applyBorder="1"/>
    <xf numFmtId="0" fontId="68" fillId="0" borderId="14" xfId="0" applyFont="1" applyFill="1" applyBorder="1" applyAlignment="1">
      <alignment horizontal="right" vertical="top" wrapText="1"/>
    </xf>
    <xf numFmtId="0" fontId="68" fillId="0" borderId="39" xfId="0" applyFont="1" applyFill="1" applyBorder="1" applyAlignment="1">
      <alignment vertical="top" wrapText="1"/>
    </xf>
    <xf numFmtId="0" fontId="68" fillId="0" borderId="14" xfId="0" applyFont="1" applyFill="1" applyBorder="1" applyAlignment="1">
      <alignment vertical="top" wrapText="1"/>
    </xf>
    <xf numFmtId="0" fontId="43" fillId="0" borderId="39" xfId="0" applyFont="1" applyFill="1" applyBorder="1" applyAlignment="1">
      <alignment vertical="top" wrapText="1"/>
    </xf>
    <xf numFmtId="0" fontId="68" fillId="0" borderId="39" xfId="0" applyFont="1" applyFill="1" applyBorder="1" applyAlignment="1">
      <alignment horizontal="right" vertical="top" wrapText="1"/>
    </xf>
    <xf numFmtId="0" fontId="68" fillId="0" borderId="0" xfId="0" applyFont="1" applyFill="1"/>
    <xf numFmtId="0" fontId="68" fillId="0" borderId="18" xfId="0" applyFont="1" applyFill="1" applyBorder="1" applyAlignment="1">
      <alignment vertical="top" wrapText="1"/>
    </xf>
    <xf numFmtId="0" fontId="68" fillId="0" borderId="40" xfId="0" applyFont="1" applyFill="1" applyBorder="1" applyAlignment="1">
      <alignment vertical="top" wrapText="1"/>
    </xf>
    <xf numFmtId="0" fontId="68" fillId="0" borderId="73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horizontal="right" vertical="top" wrapText="1"/>
    </xf>
    <xf numFmtId="0" fontId="87" fillId="0" borderId="0" xfId="0" applyFont="1" applyFill="1"/>
    <xf numFmtId="0" fontId="88" fillId="0" borderId="18" xfId="0" applyFont="1" applyFill="1" applyBorder="1" applyAlignment="1">
      <alignment horizontal="right" vertical="top" wrapText="1"/>
    </xf>
    <xf numFmtId="0" fontId="88" fillId="0" borderId="39" xfId="0" applyFont="1" applyFill="1" applyBorder="1" applyAlignment="1">
      <alignment horizontal="right" vertical="top" wrapText="1"/>
    </xf>
    <xf numFmtId="0" fontId="88" fillId="0" borderId="39" xfId="0" applyFont="1" applyFill="1" applyBorder="1" applyAlignment="1">
      <alignment vertical="top" wrapText="1"/>
    </xf>
    <xf numFmtId="0" fontId="88" fillId="0" borderId="18" xfId="0" applyFont="1" applyFill="1" applyBorder="1" applyAlignment="1">
      <alignment vertical="top" wrapText="1"/>
    </xf>
    <xf numFmtId="0" fontId="88" fillId="0" borderId="14" xfId="0" applyFont="1" applyFill="1" applyBorder="1" applyAlignment="1">
      <alignment horizontal="right" vertical="top" wrapText="1"/>
    </xf>
    <xf numFmtId="0" fontId="43" fillId="0" borderId="14" xfId="0" applyFont="1" applyFill="1" applyBorder="1" applyAlignment="1">
      <alignment wrapText="1"/>
    </xf>
    <xf numFmtId="0" fontId="43" fillId="0" borderId="18" xfId="0" applyFont="1" applyFill="1" applyBorder="1" applyAlignment="1">
      <alignment vertical="top" wrapText="1"/>
    </xf>
    <xf numFmtId="0" fontId="68" fillId="0" borderId="39" xfId="0" applyFont="1" applyFill="1" applyBorder="1"/>
    <xf numFmtId="0" fontId="68" fillId="0" borderId="14" xfId="0" applyFont="1" applyFill="1" applyBorder="1" applyAlignment="1">
      <alignment wrapText="1"/>
    </xf>
    <xf numFmtId="0" fontId="89" fillId="0" borderId="0" xfId="0" applyFont="1" applyFill="1" applyBorder="1" applyAlignment="1">
      <alignment vertical="top" wrapText="1"/>
    </xf>
    <xf numFmtId="0" fontId="68" fillId="0" borderId="2" xfId="0" applyFont="1" applyFill="1" applyBorder="1" applyAlignment="1">
      <alignment vertical="top" wrapText="1"/>
    </xf>
    <xf numFmtId="0" fontId="43" fillId="0" borderId="2" xfId="0" applyFont="1" applyFill="1" applyBorder="1" applyAlignment="1">
      <alignment vertical="top" wrapText="1"/>
    </xf>
    <xf numFmtId="164" fontId="43" fillId="0" borderId="2" xfId="0" applyNumberFormat="1" applyFont="1" applyFill="1" applyBorder="1" applyAlignment="1">
      <alignment horizontal="right" vertical="top" wrapText="1"/>
    </xf>
    <xf numFmtId="0" fontId="68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/>
    <xf numFmtId="0" fontId="21" fillId="0" borderId="0" xfId="0" applyFont="1" applyFill="1" applyBorder="1" applyAlignment="1" applyProtection="1">
      <alignment horizontal="center" vertical="center"/>
    </xf>
    <xf numFmtId="9" fontId="3" fillId="0" borderId="0" xfId="1" applyNumberFormat="1" applyFont="1" applyFill="1" applyBorder="1" applyAlignment="1" applyProtection="1">
      <alignment vertical="center" wrapText="1"/>
    </xf>
    <xf numFmtId="0" fontId="44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59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59" fillId="0" borderId="0" xfId="0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61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59" fillId="0" borderId="0" xfId="0" applyFont="1" applyFill="1" applyBorder="1" applyAlignment="1" applyProtection="1">
      <alignment vertical="justify"/>
    </xf>
    <xf numFmtId="0" fontId="59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Alignment="1" applyProtection="1">
      <alignment vertical="justify"/>
    </xf>
    <xf numFmtId="0" fontId="62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59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12" fillId="0" borderId="0" xfId="0" applyFont="1" applyFill="1" applyBorder="1" applyProtection="1"/>
    <xf numFmtId="0" fontId="14" fillId="0" borderId="0" xfId="0" applyFont="1" applyFill="1" applyBorder="1" applyAlignment="1" applyProtection="1">
      <alignment vertical="top" textRotation="90"/>
    </xf>
    <xf numFmtId="0" fontId="92" fillId="0" borderId="0" xfId="0" applyFont="1" applyFill="1" applyBorder="1" applyAlignment="1">
      <alignment vertical="center" wrapText="1"/>
    </xf>
    <xf numFmtId="0" fontId="90" fillId="0" borderId="0" xfId="0" applyFont="1" applyFill="1" applyBorder="1" applyAlignment="1">
      <alignment vertical="center" wrapText="1"/>
    </xf>
    <xf numFmtId="0" fontId="93" fillId="0" borderId="0" xfId="0" applyFont="1" applyFill="1" applyBorder="1" applyProtection="1"/>
    <xf numFmtId="0" fontId="94" fillId="0" borderId="0" xfId="0" applyFont="1" applyFill="1" applyBorder="1" applyProtection="1"/>
    <xf numFmtId="0" fontId="75" fillId="0" borderId="0" xfId="0" applyFont="1" applyFill="1" applyBorder="1" applyAlignment="1" applyProtection="1">
      <alignment vertical="top" textRotation="90"/>
    </xf>
    <xf numFmtId="0" fontId="93" fillId="0" borderId="0" xfId="0" applyNumberFormat="1" applyFont="1" applyFill="1" applyBorder="1" applyAlignment="1" applyProtection="1">
      <alignment horizontal="center" vertical="center"/>
    </xf>
    <xf numFmtId="0" fontId="68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29" fillId="0" borderId="0" xfId="0" applyFont="1" applyFill="1" applyBorder="1" applyProtection="1"/>
    <xf numFmtId="0" fontId="36" fillId="0" borderId="75" xfId="0" applyFont="1" applyFill="1" applyBorder="1" applyAlignment="1" applyProtection="1">
      <alignment horizontal="center" vertical="center"/>
    </xf>
    <xf numFmtId="0" fontId="36" fillId="0" borderId="27" xfId="0" applyFont="1" applyFill="1" applyBorder="1" applyAlignment="1" applyProtection="1">
      <alignment horizontal="center" vertical="center"/>
    </xf>
    <xf numFmtId="0" fontId="43" fillId="0" borderId="14" xfId="0" applyFont="1" applyFill="1" applyBorder="1" applyAlignment="1">
      <alignment horizontal="right" vertical="top" wrapText="1"/>
    </xf>
    <xf numFmtId="0" fontId="43" fillId="0" borderId="2" xfId="0" applyFont="1" applyFill="1" applyBorder="1"/>
    <xf numFmtId="0" fontId="56" fillId="0" borderId="0" xfId="0" applyFont="1" applyFill="1" applyBorder="1" applyAlignment="1" applyProtection="1">
      <alignment horizontal="left"/>
    </xf>
    <xf numFmtId="0" fontId="68" fillId="0" borderId="2" xfId="0" applyFont="1" applyFill="1" applyBorder="1"/>
    <xf numFmtId="164" fontId="87" fillId="0" borderId="0" xfId="0" applyNumberFormat="1" applyFont="1" applyFill="1"/>
    <xf numFmtId="164" fontId="68" fillId="0" borderId="0" xfId="0" applyNumberFormat="1" applyFont="1" applyFill="1"/>
    <xf numFmtId="0" fontId="41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/>
    <xf numFmtId="49" fontId="46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67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43" fillId="0" borderId="18" xfId="0" applyFont="1" applyFill="1" applyBorder="1"/>
    <xf numFmtId="0" fontId="43" fillId="0" borderId="39" xfId="0" applyFont="1" applyFill="1" applyBorder="1" applyAlignment="1">
      <alignment horizontal="right" vertical="top" wrapText="1"/>
    </xf>
    <xf numFmtId="164" fontId="68" fillId="0" borderId="18" xfId="0" applyNumberFormat="1" applyFont="1" applyFill="1" applyBorder="1"/>
    <xf numFmtId="164" fontId="43" fillId="0" borderId="18" xfId="0" applyNumberFormat="1" applyFont="1" applyFill="1" applyBorder="1"/>
    <xf numFmtId="0" fontId="88" fillId="0" borderId="18" xfId="0" applyFont="1" applyFill="1" applyBorder="1"/>
    <xf numFmtId="0" fontId="88" fillId="0" borderId="0" xfId="0" applyFont="1" applyFill="1"/>
    <xf numFmtId="0" fontId="13" fillId="2" borderId="0" xfId="0" applyFont="1" applyFill="1" applyBorder="1" applyProtection="1"/>
    <xf numFmtId="0" fontId="67" fillId="2" borderId="0" xfId="0" applyFont="1" applyFill="1" applyBorder="1" applyAlignment="1" applyProtection="1">
      <alignment horizontal="center" vertical="center" textRotation="88"/>
    </xf>
    <xf numFmtId="0" fontId="68" fillId="2" borderId="0" xfId="0" applyFont="1" applyFill="1" applyBorder="1" applyAlignment="1" applyProtection="1">
      <alignment horizontal="center" vertical="center"/>
    </xf>
    <xf numFmtId="0" fontId="68" fillId="2" borderId="0" xfId="0" applyFont="1" applyFill="1" applyBorder="1" applyAlignment="1" applyProtection="1">
      <alignment vertical="center"/>
    </xf>
    <xf numFmtId="9" fontId="67" fillId="2" borderId="0" xfId="0" applyNumberFormat="1" applyFont="1" applyFill="1" applyBorder="1" applyAlignment="1" applyProtection="1">
      <alignment horizontal="center" vertical="center" textRotation="88"/>
    </xf>
    <xf numFmtId="0" fontId="13" fillId="2" borderId="0" xfId="0" applyNumberFormat="1" applyFont="1" applyFill="1" applyBorder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20" fillId="0" borderId="60" xfId="0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/>
    </xf>
    <xf numFmtId="0" fontId="20" fillId="0" borderId="52" xfId="0" applyFont="1" applyFill="1" applyBorder="1" applyAlignment="1" applyProtection="1">
      <alignment horizontal="center"/>
    </xf>
    <xf numFmtId="0" fontId="20" fillId="0" borderId="53" xfId="0" applyFont="1" applyFill="1" applyBorder="1" applyAlignment="1" applyProtection="1">
      <alignment horizontal="center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85" fillId="0" borderId="55" xfId="0" applyNumberFormat="1" applyFont="1" applyFill="1" applyBorder="1" applyAlignment="1" applyProtection="1">
      <alignment horizontal="center" vertical="center"/>
    </xf>
    <xf numFmtId="0" fontId="85" fillId="0" borderId="56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29" fillId="2" borderId="16" xfId="0" applyNumberFormat="1" applyFont="1" applyFill="1" applyBorder="1" applyAlignment="1" applyProtection="1">
      <alignment horizontal="center" vertical="center"/>
    </xf>
    <xf numFmtId="0" fontId="29" fillId="2" borderId="40" xfId="0" applyNumberFormat="1" applyFont="1" applyFill="1" applyBorder="1" applyAlignment="1" applyProtection="1">
      <alignment horizontal="center" vertical="center"/>
    </xf>
    <xf numFmtId="0" fontId="97" fillId="2" borderId="55" xfId="0" applyNumberFormat="1" applyFont="1" applyFill="1" applyBorder="1" applyAlignment="1" applyProtection="1">
      <alignment horizontal="center" vertical="center"/>
    </xf>
    <xf numFmtId="0" fontId="97" fillId="2" borderId="56" xfId="0" applyNumberFormat="1" applyFont="1" applyFill="1" applyBorder="1" applyAlignment="1" applyProtection="1">
      <alignment horizontal="center" vertical="center"/>
    </xf>
    <xf numFmtId="0" fontId="29" fillId="2" borderId="16" xfId="0" applyFont="1" applyFill="1" applyBorder="1" applyAlignment="1" applyProtection="1">
      <alignment horizontal="left" vertical="center" wrapText="1"/>
    </xf>
    <xf numFmtId="0" fontId="29" fillId="2" borderId="55" xfId="0" applyFont="1" applyFill="1" applyBorder="1" applyAlignment="1" applyProtection="1">
      <alignment horizontal="left" vertical="center" wrapText="1"/>
    </xf>
    <xf numFmtId="0" fontId="29" fillId="2" borderId="56" xfId="0" applyFont="1" applyFill="1" applyBorder="1" applyAlignment="1" applyProtection="1">
      <alignment horizontal="left" vertical="center" wrapText="1"/>
    </xf>
    <xf numFmtId="0" fontId="29" fillId="2" borderId="50" xfId="0" applyNumberFormat="1" applyFont="1" applyFill="1" applyBorder="1" applyAlignment="1" applyProtection="1">
      <alignment horizontal="center" vertical="center"/>
    </xf>
    <xf numFmtId="49" fontId="18" fillId="2" borderId="16" xfId="0" applyNumberFormat="1" applyFont="1" applyFill="1" applyBorder="1" applyAlignment="1" applyProtection="1">
      <alignment horizontal="center" vertical="center" wrapText="1"/>
    </xf>
    <xf numFmtId="49" fontId="18" fillId="2" borderId="55" xfId="0" applyNumberFormat="1" applyFont="1" applyFill="1" applyBorder="1" applyAlignment="1" applyProtection="1">
      <alignment horizontal="center" vertical="center" wrapText="1"/>
    </xf>
    <xf numFmtId="49" fontId="18" fillId="2" borderId="56" xfId="0" applyNumberFormat="1" applyFont="1" applyFill="1" applyBorder="1" applyAlignment="1" applyProtection="1">
      <alignment horizontal="center" vertical="center" wrapText="1"/>
    </xf>
    <xf numFmtId="0" fontId="29" fillId="2" borderId="0" xfId="0" applyNumberFormat="1" applyFont="1" applyFill="1" applyBorder="1" applyAlignment="1" applyProtection="1">
      <alignment horizontal="center" vertic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63" fillId="0" borderId="28" xfId="0" applyFont="1" applyFill="1" applyBorder="1" applyAlignment="1"/>
    <xf numFmtId="0" fontId="63" fillId="0" borderId="49" xfId="0" applyFont="1" applyFill="1" applyBorder="1" applyAlignment="1"/>
    <xf numFmtId="0" fontId="63" fillId="0" borderId="62" xfId="0" applyFont="1" applyFill="1" applyBorder="1" applyAlignment="1"/>
    <xf numFmtId="0" fontId="63" fillId="0" borderId="63" xfId="0" applyFont="1" applyFill="1" applyBorder="1" applyAlignment="1"/>
    <xf numFmtId="0" fontId="63" fillId="0" borderId="64" xfId="0" applyFont="1" applyFill="1" applyBorder="1" applyAlignment="1"/>
    <xf numFmtId="0" fontId="29" fillId="0" borderId="29" xfId="0" applyNumberFormat="1" applyFont="1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9" fillId="2" borderId="55" xfId="0" applyNumberFormat="1" applyFont="1" applyFill="1" applyBorder="1" applyAlignment="1" applyProtection="1">
      <alignment horizontal="center" vertical="center"/>
    </xf>
    <xf numFmtId="0" fontId="29" fillId="2" borderId="56" xfId="0" applyNumberFormat="1" applyFont="1" applyFill="1" applyBorder="1" applyAlignment="1" applyProtection="1">
      <alignment horizontal="center" vertical="center"/>
    </xf>
    <xf numFmtId="0" fontId="29" fillId="2" borderId="17" xfId="0" applyNumberFormat="1" applyFont="1" applyFill="1" applyBorder="1" applyAlignment="1" applyProtection="1">
      <alignment horizontal="center" vertical="center"/>
    </xf>
    <xf numFmtId="0" fontId="29" fillId="2" borderId="19" xfId="0" applyNumberFormat="1" applyFont="1" applyFill="1" applyBorder="1" applyAlignment="1" applyProtection="1">
      <alignment horizontal="center" vertical="center"/>
    </xf>
    <xf numFmtId="0" fontId="29" fillId="2" borderId="18" xfId="0" applyNumberFormat="1" applyFont="1" applyFill="1" applyBorder="1" applyAlignment="1" applyProtection="1">
      <alignment horizontal="center" vertical="center"/>
    </xf>
    <xf numFmtId="0" fontId="97" fillId="0" borderId="55" xfId="0" applyNumberFormat="1" applyFont="1" applyFill="1" applyBorder="1" applyAlignment="1" applyProtection="1">
      <alignment horizontal="center" vertical="center"/>
    </xf>
    <xf numFmtId="0" fontId="97" fillId="0" borderId="56" xfId="0" applyNumberFormat="1" applyFont="1" applyFill="1" applyBorder="1" applyAlignment="1" applyProtection="1">
      <alignment horizontal="center" vertical="center"/>
    </xf>
    <xf numFmtId="0" fontId="97" fillId="0" borderId="50" xfId="0" applyNumberFormat="1" applyFont="1" applyFill="1" applyBorder="1" applyAlignment="1" applyProtection="1">
      <alignment horizontal="center" vertical="center"/>
    </xf>
    <xf numFmtId="0" fontId="29" fillId="2" borderId="20" xfId="0" applyNumberFormat="1" applyFont="1" applyFill="1" applyBorder="1" applyAlignment="1" applyProtection="1">
      <alignment horizontal="center" vertical="center"/>
    </xf>
    <xf numFmtId="0" fontId="29" fillId="2" borderId="26" xfId="0" applyNumberFormat="1" applyFont="1" applyFill="1" applyBorder="1" applyAlignment="1" applyProtection="1">
      <alignment horizontal="center" vertical="center"/>
    </xf>
    <xf numFmtId="0" fontId="75" fillId="0" borderId="0" xfId="0" applyNumberFormat="1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85" fillId="2" borderId="55" xfId="0" applyNumberFormat="1" applyFont="1" applyFill="1" applyBorder="1" applyAlignment="1" applyProtection="1">
      <alignment horizontal="center" vertical="center"/>
    </xf>
    <xf numFmtId="0" fontId="85" fillId="2" borderId="40" xfId="0" applyNumberFormat="1" applyFont="1" applyFill="1" applyBorder="1" applyAlignment="1" applyProtection="1">
      <alignment horizontal="center" vertical="center"/>
    </xf>
    <xf numFmtId="0" fontId="75" fillId="0" borderId="70" xfId="0" applyNumberFormat="1" applyFont="1" applyFill="1" applyBorder="1" applyAlignment="1" applyProtection="1">
      <alignment horizontal="center" vertical="center"/>
    </xf>
    <xf numFmtId="0" fontId="75" fillId="0" borderId="66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85" fillId="0" borderId="40" xfId="0" applyNumberFormat="1" applyFont="1" applyFill="1" applyBorder="1" applyAlignment="1" applyProtection="1">
      <alignment horizontal="center" vertical="center"/>
    </xf>
    <xf numFmtId="0" fontId="29" fillId="2" borderId="21" xfId="0" applyNumberFormat="1" applyFont="1" applyFill="1" applyBorder="1" applyAlignment="1" applyProtection="1">
      <alignment horizontal="center" vertical="center"/>
    </xf>
    <xf numFmtId="0" fontId="29" fillId="2" borderId="23" xfId="0" applyNumberFormat="1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85" fillId="0" borderId="17" xfId="0" applyNumberFormat="1" applyFont="1" applyFill="1" applyBorder="1" applyAlignment="1" applyProtection="1">
      <alignment horizontal="center" vertical="center"/>
    </xf>
    <xf numFmtId="0" fontId="85" fillId="0" borderId="18" xfId="0" applyNumberFormat="1" applyFont="1" applyFill="1" applyBorder="1" applyAlignment="1" applyProtection="1">
      <alignment horizontal="center" vertical="center"/>
    </xf>
    <xf numFmtId="0" fontId="85" fillId="0" borderId="19" xfId="0" applyNumberFormat="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 applyProtection="1">
      <alignment horizontal="center" vertical="center"/>
    </xf>
    <xf numFmtId="49" fontId="84" fillId="0" borderId="16" xfId="0" applyNumberFormat="1" applyFont="1" applyFill="1" applyBorder="1" applyAlignment="1" applyProtection="1">
      <alignment horizontal="center" vertical="center" wrapText="1"/>
    </xf>
    <xf numFmtId="49" fontId="84" fillId="0" borderId="55" xfId="0" applyNumberFormat="1" applyFont="1" applyFill="1" applyBorder="1" applyAlignment="1" applyProtection="1">
      <alignment horizontal="center" vertical="center" wrapText="1"/>
    </xf>
    <xf numFmtId="49" fontId="84" fillId="0" borderId="56" xfId="0" applyNumberFormat="1" applyFont="1" applyFill="1" applyBorder="1" applyAlignment="1" applyProtection="1">
      <alignment horizontal="center" vertical="center" wrapText="1"/>
    </xf>
    <xf numFmtId="0" fontId="85" fillId="0" borderId="13" xfId="0" applyFont="1" applyFill="1" applyBorder="1" applyAlignment="1" applyProtection="1">
      <alignment horizontal="left" vertical="center" wrapText="1"/>
    </xf>
    <xf numFmtId="0" fontId="85" fillId="0" borderId="14" xfId="0" applyFont="1" applyFill="1" applyBorder="1" applyAlignment="1" applyProtection="1">
      <alignment horizontal="left" vertical="center" wrapText="1"/>
    </xf>
    <xf numFmtId="0" fontId="85" fillId="0" borderId="57" xfId="0" applyFont="1" applyFill="1" applyBorder="1" applyAlignment="1" applyProtection="1">
      <alignment horizontal="left" vertical="center" wrapText="1"/>
    </xf>
    <xf numFmtId="0" fontId="85" fillId="0" borderId="50" xfId="0" applyNumberFormat="1" applyFont="1" applyFill="1" applyBorder="1" applyAlignment="1" applyProtection="1">
      <alignment horizontal="center" vertical="center"/>
    </xf>
    <xf numFmtId="0" fontId="97" fillId="0" borderId="18" xfId="0" applyNumberFormat="1" applyFont="1" applyFill="1" applyBorder="1" applyAlignment="1" applyProtection="1">
      <alignment horizontal="center" vertical="center"/>
    </xf>
    <xf numFmtId="0" fontId="97" fillId="0" borderId="19" xfId="0" applyNumberFormat="1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57" xfId="0" applyFont="1" applyFill="1" applyBorder="1" applyAlignment="1" applyProtection="1">
      <alignment horizontal="left" vertical="center" wrapText="1"/>
    </xf>
    <xf numFmtId="0" fontId="29" fillId="2" borderId="0" xfId="0" applyFont="1" applyFill="1" applyBorder="1" applyAlignment="1" applyProtection="1">
      <alignment horizontal="left" vertical="center" wrapText="1"/>
    </xf>
    <xf numFmtId="0" fontId="97" fillId="2" borderId="18" xfId="0" applyNumberFormat="1" applyFont="1" applyFill="1" applyBorder="1" applyAlignment="1" applyProtection="1">
      <alignment horizontal="center" vertical="center"/>
    </xf>
    <xf numFmtId="0" fontId="97" fillId="2" borderId="19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center" vertical="center"/>
    </xf>
    <xf numFmtId="0" fontId="75" fillId="0" borderId="32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70" xfId="0" applyNumberFormat="1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74" fillId="0" borderId="55" xfId="0" applyNumberFormat="1" applyFont="1" applyFill="1" applyBorder="1" applyAlignment="1" applyProtection="1">
      <alignment horizontal="center" vertical="center"/>
    </xf>
    <xf numFmtId="0" fontId="74" fillId="0" borderId="40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74" fillId="0" borderId="16" xfId="0" applyNumberFormat="1" applyFont="1" applyFill="1" applyBorder="1" applyAlignment="1" applyProtection="1">
      <alignment horizontal="center" vertical="center"/>
    </xf>
    <xf numFmtId="0" fontId="74" fillId="0" borderId="50" xfId="0" applyNumberFormat="1" applyFont="1" applyFill="1" applyBorder="1" applyAlignment="1" applyProtection="1">
      <alignment horizontal="center" vertical="center"/>
    </xf>
    <xf numFmtId="0" fontId="74" fillId="0" borderId="56" xfId="0" applyNumberFormat="1" applyFont="1" applyFill="1" applyBorder="1" applyAlignment="1" applyProtection="1">
      <alignment horizontal="center" vertical="center"/>
    </xf>
    <xf numFmtId="0" fontId="74" fillId="0" borderId="17" xfId="0" applyNumberFormat="1" applyFont="1" applyFill="1" applyBorder="1" applyAlignment="1" applyProtection="1">
      <alignment horizontal="center" vertical="center"/>
    </xf>
    <xf numFmtId="0" fontId="74" fillId="0" borderId="19" xfId="0" applyNumberFormat="1" applyFont="1" applyFill="1" applyBorder="1" applyAlignment="1" applyProtection="1">
      <alignment horizontal="center" vertical="center"/>
    </xf>
    <xf numFmtId="0" fontId="75" fillId="0" borderId="63" xfId="0" applyNumberFormat="1" applyFont="1" applyFill="1" applyBorder="1" applyAlignment="1" applyProtection="1">
      <alignment horizontal="center" vertical="center"/>
    </xf>
    <xf numFmtId="0" fontId="75" fillId="0" borderId="64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49" fontId="73" fillId="0" borderId="16" xfId="0" applyNumberFormat="1" applyFont="1" applyFill="1" applyBorder="1" applyAlignment="1" applyProtection="1">
      <alignment horizontal="center" vertical="center" wrapText="1"/>
    </xf>
    <xf numFmtId="49" fontId="73" fillId="0" borderId="55" xfId="0" applyNumberFormat="1" applyFont="1" applyFill="1" applyBorder="1" applyAlignment="1" applyProtection="1">
      <alignment horizontal="center" vertical="center" wrapText="1"/>
    </xf>
    <xf numFmtId="49" fontId="73" fillId="0" borderId="56" xfId="0" applyNumberFormat="1" applyFont="1" applyFill="1" applyBorder="1" applyAlignment="1" applyProtection="1">
      <alignment horizontal="center" vertical="center" wrapText="1"/>
    </xf>
    <xf numFmtId="0" fontId="74" fillId="0" borderId="16" xfId="0" applyFont="1" applyFill="1" applyBorder="1" applyAlignment="1" applyProtection="1">
      <alignment horizontal="left" vertical="center" wrapText="1"/>
    </xf>
    <xf numFmtId="0" fontId="74" fillId="0" borderId="55" xfId="0" applyFont="1" applyFill="1" applyBorder="1" applyAlignment="1" applyProtection="1">
      <alignment horizontal="left" vertical="center" wrapText="1"/>
    </xf>
    <xf numFmtId="0" fontId="74" fillId="0" borderId="56" xfId="0" applyFont="1" applyFill="1" applyBorder="1" applyAlignment="1" applyProtection="1">
      <alignment horizontal="left" vertical="center" wrapText="1"/>
    </xf>
    <xf numFmtId="0" fontId="74" fillId="0" borderId="18" xfId="0" applyNumberFormat="1" applyFont="1" applyFill="1" applyBorder="1" applyAlignment="1" applyProtection="1">
      <alignment horizontal="center" vertical="center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49" fontId="18" fillId="0" borderId="68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center" vertical="center"/>
    </xf>
    <xf numFmtId="49" fontId="18" fillId="0" borderId="71" xfId="0" applyNumberFormat="1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9" fillId="0" borderId="69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49" fontId="9" fillId="0" borderId="60" xfId="0" applyNumberFormat="1" applyFont="1" applyFill="1" applyBorder="1" applyAlignment="1" applyProtection="1">
      <alignment horizontal="center" vertical="center"/>
    </xf>
    <xf numFmtId="49" fontId="9" fillId="0" borderId="52" xfId="0" applyNumberFormat="1" applyFont="1" applyFill="1" applyBorder="1" applyAlignment="1" applyProtection="1">
      <alignment horizontal="center" vertical="center"/>
    </xf>
    <xf numFmtId="49" fontId="9" fillId="0" borderId="53" xfId="0" applyNumberFormat="1" applyFont="1" applyFill="1" applyBorder="1" applyAlignment="1" applyProtection="1">
      <alignment horizontal="center" vertical="center"/>
    </xf>
    <xf numFmtId="0" fontId="29" fillId="0" borderId="60" xfId="0" applyNumberFormat="1" applyFont="1" applyFill="1" applyBorder="1" applyAlignment="1" applyProtection="1">
      <alignment horizontal="center" vertical="center"/>
    </xf>
    <xf numFmtId="49" fontId="29" fillId="0" borderId="52" xfId="0" applyNumberFormat="1" applyFont="1" applyFill="1" applyBorder="1" applyAlignment="1" applyProtection="1">
      <alignment horizontal="center" vertical="center"/>
    </xf>
    <xf numFmtId="49" fontId="29" fillId="0" borderId="53" xfId="0" applyNumberFormat="1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7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65" fillId="0" borderId="29" xfId="0" applyNumberFormat="1" applyFont="1" applyFill="1" applyBorder="1" applyAlignment="1" applyProtection="1">
      <alignment horizontal="center" vertical="center"/>
    </xf>
    <xf numFmtId="0" fontId="65" fillId="0" borderId="49" xfId="0" applyNumberFormat="1" applyFont="1" applyFill="1" applyBorder="1" applyAlignment="1" applyProtection="1">
      <alignment horizontal="center" vertical="center"/>
    </xf>
    <xf numFmtId="0" fontId="65" fillId="0" borderId="60" xfId="0" applyNumberFormat="1" applyFont="1" applyFill="1" applyBorder="1" applyAlignment="1" applyProtection="1">
      <alignment horizontal="center" vertical="center"/>
    </xf>
    <xf numFmtId="0" fontId="65" fillId="0" borderId="53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9" fillId="2" borderId="13" xfId="0" applyNumberFormat="1" applyFont="1" applyFill="1" applyBorder="1" applyAlignment="1" applyProtection="1">
      <alignment horizontal="center" vertical="center"/>
    </xf>
    <xf numFmtId="0" fontId="29" fillId="2" borderId="15" xfId="0" applyNumberFormat="1" applyFont="1" applyFill="1" applyBorder="1" applyAlignment="1" applyProtection="1">
      <alignment horizontal="center" vertical="center"/>
    </xf>
    <xf numFmtId="0" fontId="29" fillId="2" borderId="39" xfId="0" applyNumberFormat="1" applyFont="1" applyFill="1" applyBorder="1" applyAlignment="1" applyProtection="1">
      <alignment horizontal="center" vertical="center"/>
    </xf>
    <xf numFmtId="0" fontId="29" fillId="2" borderId="14" xfId="0" applyNumberFormat="1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wrapText="1"/>
    </xf>
    <xf numFmtId="0" fontId="7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49" fontId="18" fillId="2" borderId="12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49" fontId="18" fillId="2" borderId="35" xfId="0" applyNumberFormat="1" applyFont="1" applyFill="1" applyBorder="1" applyAlignment="1" applyProtection="1">
      <alignment horizontal="center" vertical="center" wrapText="1"/>
    </xf>
    <xf numFmtId="0" fontId="29" fillId="2" borderId="12" xfId="0" applyFont="1" applyFill="1" applyBorder="1" applyAlignment="1" applyProtection="1">
      <alignment horizontal="left" vertical="center" wrapText="1"/>
    </xf>
    <xf numFmtId="0" fontId="29" fillId="2" borderId="1" xfId="0" applyFont="1" applyFill="1" applyBorder="1" applyAlignment="1" applyProtection="1">
      <alignment horizontal="left" vertical="center" wrapText="1"/>
    </xf>
    <xf numFmtId="0" fontId="29" fillId="2" borderId="35" xfId="0" applyFont="1" applyFill="1" applyBorder="1" applyAlignment="1" applyProtection="1">
      <alignment horizontal="left" vertical="center" wrapText="1"/>
    </xf>
    <xf numFmtId="1" fontId="14" fillId="0" borderId="53" xfId="0" applyNumberFormat="1" applyFont="1" applyFill="1" applyBorder="1" applyAlignment="1" applyProtection="1">
      <alignment horizontal="center" vertical="center"/>
    </xf>
    <xf numFmtId="1" fontId="14" fillId="0" borderId="54" xfId="0" applyNumberFormat="1" applyFont="1" applyFill="1" applyBorder="1" applyAlignment="1" applyProtection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0" fontId="65" fillId="0" borderId="29" xfId="0" applyFont="1" applyFill="1" applyBorder="1" applyAlignment="1" applyProtection="1">
      <alignment horizontal="center" vertical="center"/>
    </xf>
    <xf numFmtId="0" fontId="65" fillId="0" borderId="28" xfId="0" applyFont="1" applyFill="1" applyBorder="1" applyAlignment="1" applyProtection="1">
      <alignment horizontal="center" vertical="center"/>
    </xf>
    <xf numFmtId="0" fontId="65" fillId="0" borderId="49" xfId="0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 wrapText="1"/>
    </xf>
    <xf numFmtId="0" fontId="65" fillId="0" borderId="28" xfId="0" applyFont="1" applyFill="1" applyBorder="1" applyAlignment="1" applyProtection="1">
      <alignment horizontal="center" vertical="center" wrapText="1"/>
    </xf>
    <xf numFmtId="0" fontId="65" fillId="0" borderId="49" xfId="0" applyFont="1" applyFill="1" applyBorder="1" applyAlignment="1" applyProtection="1">
      <alignment horizontal="center" vertical="center" wrapText="1"/>
    </xf>
    <xf numFmtId="0" fontId="29" fillId="2" borderId="57" xfId="0" applyNumberFormat="1" applyFont="1" applyFill="1" applyBorder="1" applyAlignment="1" applyProtection="1">
      <alignment horizontal="center" vertical="center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29" fillId="2" borderId="9" xfId="0" applyNumberFormat="1" applyFont="1" applyFill="1" applyBorder="1" applyAlignment="1" applyProtection="1">
      <alignment horizontal="center" vertical="center"/>
    </xf>
    <xf numFmtId="0" fontId="29" fillId="2" borderId="11" xfId="0" applyNumberFormat="1" applyFont="1" applyFill="1" applyBorder="1" applyAlignment="1" applyProtection="1">
      <alignment horizontal="center" vertical="center"/>
    </xf>
    <xf numFmtId="0" fontId="29" fillId="2" borderId="33" xfId="0" applyNumberFormat="1" applyFont="1" applyFill="1" applyBorder="1" applyAlignment="1" applyProtection="1">
      <alignment horizontal="center" vertical="center"/>
    </xf>
    <xf numFmtId="0" fontId="29" fillId="2" borderId="38" xfId="0" applyNumberFormat="1" applyFont="1" applyFill="1" applyBorder="1" applyAlignment="1" applyProtection="1">
      <alignment horizontal="center" vertical="center"/>
    </xf>
    <xf numFmtId="0" fontId="29" fillId="2" borderId="8" xfId="0" applyNumberFormat="1" applyFont="1" applyFill="1" applyBorder="1" applyAlignment="1" applyProtection="1">
      <alignment horizontal="center" vertical="center"/>
    </xf>
    <xf numFmtId="11" fontId="1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52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1" fontId="14" fillId="0" borderId="0" xfId="0" applyNumberFormat="1" applyFont="1" applyFill="1" applyBorder="1" applyAlignment="1" applyProtection="1">
      <alignment horizontal="center" vertical="center"/>
    </xf>
    <xf numFmtId="49" fontId="49" fillId="0" borderId="0" xfId="0" applyNumberFormat="1" applyFont="1" applyFill="1" applyBorder="1" applyAlignment="1" applyProtection="1">
      <alignment horizontal="right" vertical="justify"/>
    </xf>
    <xf numFmtId="11" fontId="3" fillId="0" borderId="1" xfId="0" applyNumberFormat="1" applyFont="1" applyFill="1" applyBorder="1" applyAlignment="1" applyProtection="1">
      <alignment horizontal="center" wrapText="1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49" fontId="53" fillId="0" borderId="0" xfId="0" applyNumberFormat="1" applyFont="1" applyFill="1" applyBorder="1" applyAlignment="1" applyProtection="1">
      <alignment horizontal="center" vertical="justify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center" vertical="center"/>
    </xf>
    <xf numFmtId="0" fontId="5" fillId="0" borderId="52" xfId="0" applyNumberFormat="1" applyFont="1" applyFill="1" applyBorder="1" applyAlignment="1" applyProtection="1">
      <alignment horizontal="center" vertical="center"/>
    </xf>
    <xf numFmtId="0" fontId="5" fillId="0" borderId="53" xfId="0" applyNumberFormat="1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right"/>
    </xf>
    <xf numFmtId="0" fontId="66" fillId="0" borderId="52" xfId="0" applyFont="1" applyFill="1" applyBorder="1" applyAlignment="1">
      <alignment horizontal="right"/>
    </xf>
    <xf numFmtId="0" fontId="66" fillId="0" borderId="53" xfId="0" applyFont="1" applyFill="1" applyBorder="1" applyAlignment="1">
      <alignment horizontal="right"/>
    </xf>
    <xf numFmtId="1" fontId="75" fillId="0" borderId="32" xfId="0" applyNumberFormat="1" applyFont="1" applyFill="1" applyBorder="1" applyAlignment="1" applyProtection="1">
      <alignment horizontal="center" vertical="center"/>
    </xf>
    <xf numFmtId="1" fontId="75" fillId="0" borderId="66" xfId="0" applyNumberFormat="1" applyFont="1" applyFill="1" applyBorder="1" applyAlignment="1" applyProtection="1">
      <alignment horizontal="center" vertical="center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0" fontId="75" fillId="0" borderId="41" xfId="0" applyNumberFormat="1" applyFont="1" applyFill="1" applyBorder="1" applyAlignment="1" applyProtection="1">
      <alignment horizontal="center" vertical="center"/>
    </xf>
    <xf numFmtId="0" fontId="75" fillId="0" borderId="25" xfId="0" applyNumberFormat="1" applyFont="1" applyFill="1" applyBorder="1" applyAlignment="1" applyProtection="1">
      <alignment horizontal="center" vertical="center"/>
    </xf>
    <xf numFmtId="1" fontId="75" fillId="0" borderId="70" xfId="0" applyNumberFormat="1" applyFont="1" applyFill="1" applyBorder="1" applyAlignment="1" applyProtection="1">
      <alignment horizontal="center" vertical="center"/>
    </xf>
    <xf numFmtId="1" fontId="75" fillId="0" borderId="51" xfId="0" applyNumberFormat="1" applyFont="1" applyFill="1" applyBorder="1" applyAlignment="1" applyProtection="1">
      <alignment horizontal="center" vertical="center"/>
    </xf>
    <xf numFmtId="1" fontId="75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14" fillId="0" borderId="62" xfId="0" applyFont="1" applyFill="1" applyBorder="1" applyAlignment="1" applyProtection="1">
      <alignment horizontal="right"/>
    </xf>
    <xf numFmtId="0" fontId="14" fillId="0" borderId="63" xfId="0" applyFont="1" applyFill="1" applyBorder="1" applyAlignment="1" applyProtection="1">
      <alignment horizontal="right"/>
    </xf>
    <xf numFmtId="0" fontId="14" fillId="0" borderId="64" xfId="0" applyFont="1" applyFill="1" applyBorder="1" applyAlignment="1" applyProtection="1">
      <alignment horizontal="right"/>
    </xf>
    <xf numFmtId="0" fontId="14" fillId="0" borderId="70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horizontal="center" vertical="center"/>
    </xf>
    <xf numFmtId="0" fontId="14" fillId="0" borderId="67" xfId="0" applyNumberFormat="1" applyFont="1" applyFill="1" applyBorder="1" applyAlignment="1" applyProtection="1">
      <alignment horizontal="center" vertical="center"/>
    </xf>
    <xf numFmtId="1" fontId="75" fillId="0" borderId="24" xfId="0" applyNumberFormat="1" applyFont="1" applyFill="1" applyBorder="1" applyAlignment="1" applyProtection="1">
      <alignment horizontal="center" vertical="center"/>
    </xf>
    <xf numFmtId="1" fontId="75" fillId="0" borderId="25" xfId="0" applyNumberFormat="1" applyFont="1" applyFill="1" applyBorder="1" applyAlignment="1" applyProtection="1">
      <alignment horizontal="center" vertical="center"/>
    </xf>
    <xf numFmtId="0" fontId="69" fillId="0" borderId="28" xfId="0" applyFont="1" applyFill="1" applyBorder="1" applyAlignment="1" applyProtection="1"/>
    <xf numFmtId="0" fontId="69" fillId="0" borderId="0" xfId="0" applyFont="1" applyFill="1" applyBorder="1" applyAlignment="1" applyProtection="1"/>
    <xf numFmtId="0" fontId="29" fillId="0" borderId="15" xfId="0" applyFont="1" applyFill="1" applyBorder="1" applyAlignment="1" applyProtection="1">
      <alignment horizontal="left" vertical="center" wrapText="1"/>
    </xf>
    <xf numFmtId="0" fontId="75" fillId="0" borderId="54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75" fillId="0" borderId="24" xfId="0" applyNumberFormat="1" applyFont="1" applyFill="1" applyBorder="1" applyAlignment="1" applyProtection="1">
      <alignment horizontal="center" vertical="center"/>
    </xf>
    <xf numFmtId="0" fontId="29" fillId="2" borderId="34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2" borderId="1" xfId="0" applyNumberFormat="1" applyFont="1" applyFill="1" applyBorder="1" applyAlignment="1" applyProtection="1">
      <alignment horizontal="center" vertical="center"/>
    </xf>
    <xf numFmtId="0" fontId="29" fillId="2" borderId="12" xfId="0" applyNumberFormat="1" applyFont="1" applyFill="1" applyBorder="1" applyAlignment="1" applyProtection="1">
      <alignment horizontal="center" vertical="center"/>
    </xf>
    <xf numFmtId="0" fontId="29" fillId="2" borderId="35" xfId="0" applyNumberFormat="1" applyFont="1" applyFill="1" applyBorder="1" applyAlignment="1" applyProtection="1">
      <alignment horizontal="center" vertical="center"/>
    </xf>
    <xf numFmtId="0" fontId="29" fillId="2" borderId="69" xfId="0" applyNumberFormat="1" applyFont="1" applyFill="1" applyBorder="1" applyAlignment="1" applyProtection="1">
      <alignment horizontal="center" vertical="center"/>
    </xf>
    <xf numFmtId="0" fontId="29" fillId="2" borderId="36" xfId="0" applyNumberFormat="1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29" fillId="2" borderId="22" xfId="0" applyNumberFormat="1" applyFont="1" applyFill="1" applyBorder="1" applyAlignment="1" applyProtection="1">
      <alignment horizontal="center" vertical="center"/>
    </xf>
    <xf numFmtId="0" fontId="29" fillId="2" borderId="65" xfId="0" applyNumberFormat="1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0" fontId="17" fillId="0" borderId="53" xfId="0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29" fillId="2" borderId="20" xfId="0" applyFont="1" applyFill="1" applyBorder="1" applyAlignment="1" applyProtection="1">
      <alignment horizontal="left" vertical="center" wrapText="1"/>
    </xf>
    <xf numFmtId="0" fontId="29" fillId="2" borderId="69" xfId="0" applyFont="1" applyFill="1" applyBorder="1" applyAlignment="1" applyProtection="1">
      <alignment horizontal="left" vertical="center" wrapText="1"/>
    </xf>
    <xf numFmtId="0" fontId="29" fillId="2" borderId="36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/>
    </xf>
    <xf numFmtId="0" fontId="72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3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20" fillId="0" borderId="54" xfId="0" applyFont="1" applyFill="1" applyBorder="1" applyAlignment="1" applyProtection="1">
      <alignment horizontal="right"/>
    </xf>
    <xf numFmtId="0" fontId="20" fillId="0" borderId="54" xfId="0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center"/>
    </xf>
    <xf numFmtId="0" fontId="0" fillId="0" borderId="0" xfId="0" applyFill="1" applyAlignment="1"/>
    <xf numFmtId="0" fontId="38" fillId="0" borderId="52" xfId="0" applyFont="1" applyFill="1" applyBorder="1" applyAlignment="1" applyProtection="1">
      <alignment horizontal="center" vertical="center" wrapText="1"/>
    </xf>
    <xf numFmtId="0" fontId="70" fillId="0" borderId="0" xfId="0" applyFont="1" applyFill="1" applyBorder="1" applyAlignment="1" applyProtection="1">
      <alignment horizontal="center" vertical="top"/>
    </xf>
    <xf numFmtId="0" fontId="21" fillId="0" borderId="63" xfId="0" applyNumberFormat="1" applyFont="1" applyFill="1" applyBorder="1" applyAlignment="1" applyProtection="1">
      <alignment horizontal="center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13" fillId="0" borderId="60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0" fontId="13" fillId="0" borderId="53" xfId="0" applyNumberFormat="1" applyFont="1" applyFill="1" applyBorder="1" applyAlignment="1" applyProtection="1">
      <alignment horizontal="center" vertical="center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top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7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20" fillId="0" borderId="0" xfId="0" applyNumberFormat="1" applyFont="1" applyFill="1" applyBorder="1" applyAlignment="1" applyProtection="1">
      <alignment horizontal="right"/>
    </xf>
    <xf numFmtId="0" fontId="24" fillId="0" borderId="2" xfId="0" applyNumberFormat="1" applyFont="1" applyFill="1" applyBorder="1" applyAlignment="1" applyProtection="1">
      <alignment horizontal="center" vertical="top"/>
    </xf>
    <xf numFmtId="0" fontId="14" fillId="0" borderId="32" xfId="0" applyFont="1" applyFill="1" applyBorder="1" applyAlignment="1" applyProtection="1">
      <alignment horizontal="center" vertical="center"/>
    </xf>
    <xf numFmtId="49" fontId="18" fillId="2" borderId="20" xfId="0" applyNumberFormat="1" applyFont="1" applyFill="1" applyBorder="1" applyAlignment="1" applyProtection="1">
      <alignment horizontal="center" vertical="center" wrapText="1"/>
    </xf>
    <xf numFmtId="49" fontId="18" fillId="2" borderId="69" xfId="0" applyNumberFormat="1" applyFont="1" applyFill="1" applyBorder="1" applyAlignment="1" applyProtection="1">
      <alignment horizontal="center" vertical="center" wrapText="1"/>
    </xf>
    <xf numFmtId="49" fontId="18" fillId="2" borderId="36" xfId="0" applyNumberFormat="1" applyFont="1" applyFill="1" applyBorder="1" applyAlignment="1" applyProtection="1">
      <alignment horizontal="center" vertical="center" wrapText="1"/>
    </xf>
    <xf numFmtId="49" fontId="18" fillId="2" borderId="8" xfId="0" applyNumberFormat="1" applyFont="1" applyFill="1" applyBorder="1" applyAlignment="1" applyProtection="1">
      <alignment horizontal="center" vertical="center" wrapText="1"/>
    </xf>
    <xf numFmtId="49" fontId="18" fillId="2" borderId="33" xfId="0" applyNumberFormat="1" applyFont="1" applyFill="1" applyBorder="1" applyAlignment="1" applyProtection="1">
      <alignment horizontal="center" vertical="center" wrapText="1"/>
    </xf>
    <xf numFmtId="49" fontId="18" fillId="2" borderId="34" xfId="0" applyNumberFormat="1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left" vertical="center" wrapText="1"/>
    </xf>
    <xf numFmtId="0" fontId="29" fillId="2" borderId="33" xfId="0" applyFont="1" applyFill="1" applyBorder="1" applyAlignment="1" applyProtection="1">
      <alignment horizontal="left" vertical="center" wrapText="1"/>
    </xf>
    <xf numFmtId="0" fontId="29" fillId="2" borderId="34" xfId="0" applyFont="1" applyFill="1" applyBorder="1" applyAlignment="1" applyProtection="1">
      <alignment horizontal="left" vertical="center" wrapText="1"/>
    </xf>
    <xf numFmtId="0" fontId="29" fillId="2" borderId="61" xfId="0" applyNumberFormat="1" applyFont="1" applyFill="1" applyBorder="1" applyAlignment="1" applyProtection="1">
      <alignment horizontal="center" vertical="center"/>
    </xf>
    <xf numFmtId="0" fontId="74" fillId="0" borderId="12" xfId="0" applyNumberFormat="1" applyFont="1" applyFill="1" applyBorder="1" applyAlignment="1" applyProtection="1">
      <alignment horizontal="center" vertical="center"/>
    </xf>
    <xf numFmtId="0" fontId="74" fillId="0" borderId="39" xfId="0" applyNumberFormat="1" applyFont="1" applyFill="1" applyBorder="1" applyAlignment="1" applyProtection="1">
      <alignment horizontal="center" vertical="center"/>
    </xf>
    <xf numFmtId="0" fontId="74" fillId="0" borderId="1" xfId="0" applyNumberFormat="1" applyFont="1" applyFill="1" applyBorder="1" applyAlignment="1" applyProtection="1">
      <alignment horizontal="center" vertical="center"/>
    </xf>
    <xf numFmtId="0" fontId="74" fillId="0" borderId="35" xfId="0" applyNumberFormat="1" applyFont="1" applyFill="1" applyBorder="1" applyAlignment="1" applyProtection="1">
      <alignment horizontal="center" vertical="center"/>
    </xf>
    <xf numFmtId="0" fontId="74" fillId="0" borderId="2" xfId="0" applyNumberFormat="1" applyFont="1" applyFill="1" applyBorder="1" applyAlignment="1" applyProtection="1">
      <alignment horizontal="center" vertical="center"/>
    </xf>
    <xf numFmtId="0" fontId="74" fillId="0" borderId="76" xfId="0" applyNumberFormat="1" applyFont="1" applyFill="1" applyBorder="1" applyAlignment="1" applyProtection="1">
      <alignment horizontal="center" vertical="center"/>
    </xf>
    <xf numFmtId="0" fontId="74" fillId="0" borderId="68" xfId="0" applyNumberFormat="1" applyFont="1" applyFill="1" applyBorder="1" applyAlignment="1" applyProtection="1">
      <alignment horizontal="center" vertical="center"/>
    </xf>
    <xf numFmtId="0" fontId="74" fillId="0" borderId="71" xfId="0" applyNumberFormat="1" applyFont="1" applyFill="1" applyBorder="1" applyAlignment="1" applyProtection="1">
      <alignment horizontal="center" vertical="center"/>
    </xf>
    <xf numFmtId="0" fontId="29" fillId="2" borderId="10" xfId="0" applyNumberFormat="1" applyFont="1" applyFill="1" applyBorder="1" applyAlignment="1" applyProtection="1">
      <alignment horizontal="center" vertical="center"/>
    </xf>
    <xf numFmtId="0" fontId="97" fillId="2" borderId="1" xfId="0" applyNumberFormat="1" applyFont="1" applyFill="1" applyBorder="1" applyAlignment="1" applyProtection="1">
      <alignment horizontal="center" vertical="center"/>
    </xf>
    <xf numFmtId="0" fontId="97" fillId="2" borderId="35" xfId="0" applyNumberFormat="1" applyFont="1" applyFill="1" applyBorder="1" applyAlignment="1" applyProtection="1">
      <alignment horizontal="center" vertical="center"/>
    </xf>
    <xf numFmtId="49" fontId="46" fillId="0" borderId="0" xfId="0" applyNumberFormat="1" applyFont="1" applyFill="1" applyBorder="1" applyAlignment="1" applyProtection="1">
      <alignment horizontal="center"/>
    </xf>
    <xf numFmtId="0" fontId="20" fillId="0" borderId="16" xfId="0" applyFont="1" applyFill="1" applyBorder="1" applyAlignment="1" applyProtection="1">
      <alignment horizontal="left" vertical="center" wrapText="1"/>
    </xf>
    <xf numFmtId="0" fontId="20" fillId="0" borderId="55" xfId="0" applyFont="1" applyFill="1" applyBorder="1" applyAlignment="1" applyProtection="1">
      <alignment horizontal="left" vertical="center" wrapText="1"/>
    </xf>
    <xf numFmtId="0" fontId="20" fillId="0" borderId="56" xfId="0" applyFont="1" applyFill="1" applyBorder="1" applyAlignment="1" applyProtection="1">
      <alignment horizontal="left" vertical="center" wrapText="1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57" xfId="0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74" fillId="0" borderId="74" xfId="0" applyNumberFormat="1" applyFont="1" applyFill="1" applyBorder="1" applyAlignment="1" applyProtection="1">
      <alignment horizontal="center" vertical="center"/>
    </xf>
    <xf numFmtId="0" fontId="20" fillId="0" borderId="7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1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29" fillId="0" borderId="74" xfId="0" applyNumberFormat="1" applyFont="1" applyFill="1" applyBorder="1" applyAlignment="1" applyProtection="1">
      <alignment horizontal="center" vertical="center"/>
    </xf>
    <xf numFmtId="49" fontId="95" fillId="0" borderId="16" xfId="0" applyNumberFormat="1" applyFont="1" applyFill="1" applyBorder="1" applyAlignment="1" applyProtection="1">
      <alignment horizontal="center" vertical="center" wrapText="1"/>
    </xf>
    <xf numFmtId="49" fontId="95" fillId="0" borderId="55" xfId="0" applyNumberFormat="1" applyFont="1" applyFill="1" applyBorder="1" applyAlignment="1" applyProtection="1">
      <alignment horizontal="center" vertical="center" wrapText="1"/>
    </xf>
    <xf numFmtId="49" fontId="95" fillId="0" borderId="56" xfId="0" applyNumberFormat="1" applyFont="1" applyFill="1" applyBorder="1" applyAlignment="1" applyProtection="1">
      <alignment horizontal="center" vertical="center" wrapText="1"/>
    </xf>
    <xf numFmtId="0" fontId="96" fillId="0" borderId="13" xfId="0" applyFont="1" applyFill="1" applyBorder="1" applyAlignment="1" applyProtection="1">
      <alignment horizontal="left" vertical="center" wrapText="1"/>
    </xf>
    <xf numFmtId="0" fontId="96" fillId="0" borderId="14" xfId="0" applyFont="1" applyFill="1" applyBorder="1" applyAlignment="1" applyProtection="1">
      <alignment horizontal="left" vertical="center" wrapText="1"/>
    </xf>
    <xf numFmtId="0" fontId="96" fillId="0" borderId="57" xfId="0" applyFont="1" applyFill="1" applyBorder="1" applyAlignment="1" applyProtection="1">
      <alignment horizontal="left" vertical="center" wrapText="1"/>
    </xf>
    <xf numFmtId="0" fontId="96" fillId="0" borderId="17" xfId="0" applyNumberFormat="1" applyFont="1" applyFill="1" applyBorder="1" applyAlignment="1" applyProtection="1">
      <alignment horizontal="center" vertical="center"/>
    </xf>
    <xf numFmtId="0" fontId="96" fillId="0" borderId="19" xfId="0" applyNumberFormat="1" applyFont="1" applyFill="1" applyBorder="1" applyAlignment="1" applyProtection="1">
      <alignment horizontal="center" vertical="center"/>
    </xf>
    <xf numFmtId="0" fontId="96" fillId="0" borderId="40" xfId="0" applyNumberFormat="1" applyFont="1" applyFill="1" applyBorder="1" applyAlignment="1" applyProtection="1">
      <alignment horizontal="center" vertical="center"/>
    </xf>
    <xf numFmtId="0" fontId="96" fillId="0" borderId="74" xfId="0" applyNumberFormat="1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81" fillId="0" borderId="50" xfId="0" applyFont="1" applyFill="1" applyBorder="1" applyAlignment="1">
      <alignment horizontal="center" vertical="top" wrapText="1"/>
    </xf>
    <xf numFmtId="0" fontId="81" fillId="0" borderId="55" xfId="0" applyFont="1" applyFill="1" applyBorder="1" applyAlignment="1">
      <alignment horizontal="center" vertical="top" wrapText="1"/>
    </xf>
    <xf numFmtId="164" fontId="89" fillId="0" borderId="0" xfId="0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/>
    </xf>
    <xf numFmtId="0" fontId="78" fillId="0" borderId="18" xfId="0" applyFont="1" applyFill="1" applyBorder="1" applyAlignment="1">
      <alignment horizontal="center"/>
    </xf>
    <xf numFmtId="0" fontId="77" fillId="0" borderId="18" xfId="0" applyFont="1" applyFill="1" applyBorder="1" applyAlignment="1"/>
    <xf numFmtId="0" fontId="78" fillId="0" borderId="18" xfId="0" applyFont="1" applyFill="1" applyBorder="1" applyAlignment="1">
      <alignment horizontal="center" vertical="top" wrapText="1"/>
    </xf>
    <xf numFmtId="0" fontId="77" fillId="0" borderId="18" xfId="0" applyFont="1" applyFill="1" applyBorder="1" applyAlignment="1">
      <alignment wrapText="1"/>
    </xf>
    <xf numFmtId="0" fontId="79" fillId="0" borderId="18" xfId="0" applyFont="1" applyFill="1" applyBorder="1" applyAlignment="1">
      <alignment wrapText="1"/>
    </xf>
    <xf numFmtId="0" fontId="80" fillId="0" borderId="18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294640</xdr:colOff>
      <xdr:row>4</xdr:row>
      <xdr:rowOff>53340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45"/>
  <sheetViews>
    <sheetView zoomScale="75" zoomScaleNormal="55" zoomScaleSheetLayoutView="45" workbookViewId="0">
      <selection activeCell="L9" sqref="L9"/>
    </sheetView>
  </sheetViews>
  <sheetFormatPr baseColWidth="10" defaultColWidth="10.1640625" defaultRowHeight="13"/>
  <cols>
    <col min="1" max="3" width="3" style="14" customWidth="1"/>
    <col min="4" max="4" width="7.1640625" style="14" customWidth="1"/>
    <col min="5" max="5" width="7" style="14" customWidth="1"/>
    <col min="6" max="6" width="8" style="14" customWidth="1"/>
    <col min="7" max="7" width="6" style="14" customWidth="1"/>
    <col min="8" max="8" width="8.6640625" style="14" customWidth="1"/>
    <col min="9" max="9" width="7" style="14" customWidth="1"/>
    <col min="10" max="10" width="6" style="14" customWidth="1"/>
    <col min="11" max="11" width="8.1640625" style="14" customWidth="1"/>
    <col min="12" max="12" width="5.1640625" style="14" customWidth="1"/>
    <col min="13" max="13" width="7.1640625" style="84" customWidth="1"/>
    <col min="14" max="14" width="6.6640625" style="84" customWidth="1"/>
    <col min="15" max="15" width="7.33203125" style="85" customWidth="1"/>
    <col min="16" max="16" width="6.6640625" style="85" customWidth="1"/>
    <col min="17" max="17" width="7.5" style="86" customWidth="1"/>
    <col min="18" max="18" width="9.1640625" style="86" customWidth="1"/>
    <col min="19" max="19" width="8.1640625" style="86" customWidth="1"/>
    <col min="20" max="20" width="11" style="86" customWidth="1"/>
    <col min="21" max="27" width="4.5" style="86" customWidth="1"/>
    <col min="28" max="29" width="4.5" style="87" customWidth="1"/>
    <col min="30" max="30" width="7.33203125" style="87" customWidth="1"/>
    <col min="31" max="31" width="4.5" style="87" customWidth="1"/>
    <col min="32" max="32" width="5.83203125" style="14" customWidth="1"/>
    <col min="33" max="33" width="4.5" style="14" customWidth="1"/>
    <col min="34" max="34" width="5.5" style="14" customWidth="1"/>
    <col min="35" max="35" width="4.5" style="14" customWidth="1"/>
    <col min="36" max="36" width="6.33203125" style="14" customWidth="1"/>
    <col min="37" max="37" width="4.5" style="14" customWidth="1"/>
    <col min="38" max="38" width="5.83203125" style="14" customWidth="1"/>
    <col min="39" max="41" width="4.5" style="14" customWidth="1"/>
    <col min="42" max="42" width="6.5" style="14" customWidth="1"/>
    <col min="43" max="51" width="4.5" style="14" customWidth="1"/>
    <col min="52" max="52" width="4.83203125" style="14" customWidth="1"/>
    <col min="53" max="53" width="4.5" style="14" customWidth="1"/>
    <col min="54" max="54" width="5.1640625" style="14" customWidth="1"/>
    <col min="55" max="55" width="5" style="14" customWidth="1"/>
    <col min="56" max="56" width="5.5" style="14" customWidth="1"/>
    <col min="57" max="57" width="4.5" style="14" customWidth="1"/>
    <col min="58" max="58" width="5" style="14" customWidth="1"/>
    <col min="59" max="59" width="3.5" style="14" customWidth="1"/>
    <col min="60" max="60" width="11" style="14" customWidth="1"/>
    <col min="61" max="63" width="11.5" style="14" customWidth="1"/>
    <col min="64" max="16384" width="10.1640625" style="14"/>
  </cols>
  <sheetData>
    <row r="1" spans="1:62" ht="12" customHeight="1">
      <c r="BD1" s="88"/>
      <c r="BE1" s="88"/>
      <c r="BF1" s="88"/>
      <c r="BG1" s="88"/>
      <c r="BH1" s="88"/>
      <c r="BI1" s="88"/>
      <c r="BJ1" s="88"/>
    </row>
    <row r="2" spans="1:62" ht="29.25" customHeight="1">
      <c r="A2" s="175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0"/>
      <c r="O2" s="91"/>
      <c r="P2" s="91"/>
      <c r="Q2" s="92"/>
      <c r="R2" s="92"/>
      <c r="S2" s="92"/>
      <c r="T2" s="92"/>
      <c r="U2" s="92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94"/>
      <c r="BE2" s="94"/>
      <c r="BF2" s="94"/>
      <c r="BG2" s="94"/>
      <c r="BH2" s="94"/>
      <c r="BI2" s="94"/>
      <c r="BJ2" s="94"/>
    </row>
    <row r="3" spans="1:62" s="176" customFormat="1" ht="24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94"/>
      <c r="BE3" s="94"/>
      <c r="BF3" s="94"/>
      <c r="BG3" s="94"/>
      <c r="BH3" s="94"/>
      <c r="BI3" s="94"/>
      <c r="BJ3" s="94"/>
    </row>
    <row r="4" spans="1:62" ht="43.5" customHeight="1">
      <c r="A4" s="177" t="s">
        <v>342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6"/>
      <c r="BE4" s="97"/>
      <c r="BF4" s="97"/>
      <c r="BG4" s="97"/>
      <c r="BH4" s="97"/>
      <c r="BI4" s="97"/>
      <c r="BJ4" s="97"/>
    </row>
    <row r="5" spans="1:62" ht="35" customHeight="1">
      <c r="A5" s="227"/>
      <c r="B5" s="178" t="s">
        <v>165</v>
      </c>
      <c r="D5" s="98"/>
      <c r="E5" s="98"/>
      <c r="F5" s="98"/>
      <c r="G5" s="98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784" t="s">
        <v>234</v>
      </c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84"/>
      <c r="AL5" s="784"/>
      <c r="AM5" s="784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6"/>
      <c r="BE5" s="97"/>
      <c r="BF5" s="97"/>
      <c r="BG5" s="97"/>
      <c r="BH5" s="97"/>
      <c r="BI5" s="97"/>
      <c r="BJ5" s="97"/>
    </row>
    <row r="6" spans="1:62" ht="28.5" customHeight="1">
      <c r="A6" s="227"/>
      <c r="B6" s="179" t="s">
        <v>166</v>
      </c>
      <c r="C6" s="99"/>
      <c r="D6" s="99"/>
      <c r="E6" s="99"/>
      <c r="F6" s="99"/>
      <c r="G6" s="99"/>
      <c r="I6" s="95"/>
      <c r="J6" s="95"/>
      <c r="K6" s="95"/>
      <c r="L6" s="95"/>
      <c r="M6" s="95"/>
      <c r="N6" s="378"/>
      <c r="O6" s="378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806"/>
      <c r="AL6" s="806"/>
      <c r="AM6" s="806"/>
      <c r="AN6" s="806"/>
      <c r="AO6" s="806"/>
      <c r="AP6" s="806"/>
      <c r="AQ6" s="806"/>
      <c r="AR6" s="806"/>
      <c r="AS6" s="806"/>
      <c r="AT6" s="806"/>
      <c r="AU6" s="806"/>
      <c r="AV6" s="806"/>
      <c r="AW6" s="95"/>
      <c r="AX6" s="95"/>
      <c r="AY6" s="95"/>
      <c r="AZ6" s="95"/>
      <c r="BA6" s="95"/>
      <c r="BB6" s="95"/>
      <c r="BC6" s="95"/>
      <c r="BD6" s="96"/>
      <c r="BE6" s="97"/>
      <c r="BF6" s="97"/>
      <c r="BG6" s="97"/>
      <c r="BH6" s="97"/>
      <c r="BI6" s="97"/>
      <c r="BJ6" s="97"/>
    </row>
    <row r="7" spans="1:62" ht="23" customHeight="1">
      <c r="B7" s="179" t="s">
        <v>6</v>
      </c>
      <c r="C7" s="99"/>
      <c r="D7" s="99"/>
      <c r="E7" s="99"/>
      <c r="F7" s="99"/>
      <c r="G7" s="99"/>
      <c r="I7" s="99"/>
      <c r="J7" s="98"/>
      <c r="K7" s="98"/>
      <c r="L7" s="98"/>
      <c r="M7" s="98"/>
      <c r="N7" s="98"/>
      <c r="O7" s="100"/>
      <c r="P7" s="100"/>
      <c r="Q7" s="101"/>
      <c r="R7" s="101"/>
      <c r="S7" s="101"/>
      <c r="T7" s="101"/>
      <c r="U7" s="101"/>
      <c r="V7" s="101"/>
      <c r="W7" s="101"/>
      <c r="X7" s="101"/>
      <c r="Z7" s="102"/>
      <c r="AA7" s="103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4"/>
      <c r="AO7" s="104"/>
      <c r="AP7" s="104"/>
      <c r="AQ7" s="104"/>
      <c r="AU7" s="621"/>
      <c r="AV7" s="621"/>
      <c r="AW7" s="621"/>
      <c r="AX7" s="621"/>
      <c r="AY7" s="621"/>
      <c r="AZ7" s="621"/>
      <c r="BA7" s="621"/>
      <c r="BB7" s="105"/>
      <c r="BC7" s="105"/>
      <c r="BD7" s="105"/>
      <c r="BE7" s="105"/>
      <c r="BF7" s="105"/>
      <c r="BG7" s="105"/>
      <c r="BH7" s="105"/>
    </row>
    <row r="8" spans="1:62" ht="26.25" customHeight="1">
      <c r="A8" s="180"/>
      <c r="B8" s="748" t="s">
        <v>373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99"/>
      <c r="N8" s="99"/>
      <c r="O8" s="99"/>
      <c r="P8" s="622" t="s">
        <v>3</v>
      </c>
      <c r="Q8" s="622"/>
      <c r="R8" s="622"/>
      <c r="S8" s="622"/>
      <c r="T8" s="622"/>
      <c r="U8" s="3" t="s">
        <v>116</v>
      </c>
      <c r="V8" s="3"/>
      <c r="W8" s="3"/>
      <c r="X8" s="3"/>
      <c r="Y8" s="3"/>
      <c r="Z8" s="3"/>
      <c r="AA8" s="3"/>
      <c r="AB8" s="3"/>
      <c r="AC8" s="106" t="s">
        <v>4</v>
      </c>
      <c r="AD8" s="106"/>
      <c r="AE8" s="106"/>
      <c r="AF8" s="106"/>
      <c r="AG8" s="106"/>
      <c r="AH8" s="107" t="s">
        <v>136</v>
      </c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U8" s="108" t="s">
        <v>5</v>
      </c>
      <c r="AV8" s="109"/>
      <c r="AW8" s="109"/>
      <c r="AX8" s="109"/>
      <c r="AY8" s="109"/>
      <c r="AZ8" s="109"/>
      <c r="BA8" s="110" t="s">
        <v>123</v>
      </c>
      <c r="BB8" s="110"/>
      <c r="BC8" s="110"/>
      <c r="BD8" s="110"/>
      <c r="BE8" s="110"/>
      <c r="BF8" s="110"/>
      <c r="BG8" s="129"/>
    </row>
    <row r="9" spans="1:62" ht="30" customHeight="1">
      <c r="A9" s="180"/>
      <c r="B9" s="181" t="s">
        <v>374</v>
      </c>
      <c r="C9" s="111"/>
      <c r="D9" s="111"/>
      <c r="E9" s="111"/>
      <c r="F9" s="111"/>
      <c r="G9" s="111"/>
      <c r="H9" s="111"/>
      <c r="I9" s="111"/>
      <c r="J9" s="111"/>
      <c r="K9" s="99"/>
      <c r="L9" s="99"/>
      <c r="M9" s="99"/>
      <c r="N9" s="99"/>
      <c r="O9" s="99"/>
      <c r="P9" s="112"/>
      <c r="Q9" s="4"/>
      <c r="R9" s="4"/>
      <c r="T9" s="113"/>
      <c r="U9" s="789" t="s">
        <v>114</v>
      </c>
      <c r="V9" s="789"/>
      <c r="W9" s="789"/>
      <c r="X9" s="789"/>
      <c r="Y9" s="789"/>
      <c r="Z9" s="789"/>
      <c r="AA9" s="789"/>
      <c r="AB9" s="789"/>
      <c r="AC9" s="4"/>
      <c r="AD9" s="114"/>
      <c r="AE9" s="115"/>
      <c r="AF9" s="115"/>
      <c r="AG9" s="115"/>
      <c r="AH9" s="790" t="s">
        <v>117</v>
      </c>
      <c r="AI9" s="790"/>
      <c r="AJ9" s="790"/>
      <c r="AK9" s="790"/>
      <c r="AL9" s="790"/>
      <c r="AM9" s="790"/>
      <c r="AN9" s="790"/>
      <c r="AO9" s="790"/>
      <c r="AP9" s="790"/>
      <c r="AQ9" s="790"/>
      <c r="AR9" s="790"/>
      <c r="AS9" s="790"/>
      <c r="AT9" s="116"/>
      <c r="AU9" s="385"/>
      <c r="AV9" s="385"/>
      <c r="AW9" s="385"/>
      <c r="AX9" s="385"/>
      <c r="AY9" s="385"/>
      <c r="AZ9" s="385"/>
      <c r="BA9" s="117"/>
      <c r="BB9" s="117"/>
      <c r="BC9" s="117"/>
      <c r="BD9" s="117"/>
      <c r="BE9" s="117"/>
      <c r="BF9" s="117"/>
      <c r="BG9" s="117"/>
    </row>
    <row r="10" spans="1:62" ht="66" customHeight="1">
      <c r="B10" s="748" t="s">
        <v>2</v>
      </c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112"/>
      <c r="O10" s="118"/>
      <c r="P10" s="622" t="s">
        <v>7</v>
      </c>
      <c r="Q10" s="622"/>
      <c r="R10" s="622"/>
      <c r="S10" s="622"/>
      <c r="T10" s="622"/>
      <c r="U10" s="622"/>
      <c r="V10" s="622"/>
      <c r="W10" s="622"/>
      <c r="X10" s="807" t="s">
        <v>137</v>
      </c>
      <c r="Y10" s="808"/>
      <c r="Z10" s="808"/>
      <c r="AA10" s="808"/>
      <c r="AB10" s="808"/>
      <c r="AC10" s="809"/>
      <c r="AD10" s="809"/>
      <c r="AE10" s="809"/>
      <c r="AF10" s="809"/>
      <c r="AG10" s="809"/>
      <c r="AH10" s="809"/>
      <c r="AI10" s="809"/>
      <c r="AJ10" s="809"/>
      <c r="AK10" s="809"/>
      <c r="AL10" s="809"/>
      <c r="AM10" s="809"/>
      <c r="AN10" s="809"/>
      <c r="AO10" s="809"/>
      <c r="AP10" s="809"/>
      <c r="AQ10" s="809"/>
      <c r="AR10" s="809"/>
      <c r="AS10" s="809"/>
      <c r="AU10" s="119" t="s">
        <v>8</v>
      </c>
      <c r="AV10" s="119"/>
      <c r="AW10" s="119"/>
      <c r="AX10" s="119"/>
      <c r="AY10" s="119"/>
      <c r="AZ10" s="116"/>
      <c r="BA10" s="629" t="s">
        <v>167</v>
      </c>
      <c r="BB10" s="630"/>
      <c r="BC10" s="630"/>
      <c r="BD10" s="630"/>
      <c r="BE10" s="630"/>
      <c r="BF10" s="630"/>
      <c r="BG10" s="631"/>
    </row>
    <row r="11" spans="1:62" ht="14.25" customHeight="1">
      <c r="B11" s="377"/>
      <c r="C11" s="226"/>
      <c r="D11" s="226"/>
      <c r="E11" s="226"/>
      <c r="F11" s="226"/>
      <c r="G11" s="226"/>
      <c r="H11" s="226"/>
      <c r="I11" s="226"/>
      <c r="J11" s="226"/>
      <c r="K11" s="226"/>
      <c r="L11" s="121"/>
      <c r="M11" s="112"/>
      <c r="N11" s="112"/>
      <c r="O11" s="118"/>
      <c r="P11" s="122"/>
      <c r="Q11" s="4"/>
      <c r="R11" s="4"/>
      <c r="S11" s="4"/>
      <c r="T11" s="4"/>
      <c r="U11" s="4"/>
      <c r="V11" s="4"/>
      <c r="W11" s="4"/>
      <c r="X11" s="791" t="s">
        <v>115</v>
      </c>
      <c r="Y11" s="791"/>
      <c r="Z11" s="791"/>
      <c r="AA11" s="791"/>
      <c r="AB11" s="791"/>
      <c r="AC11" s="791"/>
      <c r="AD11" s="791"/>
      <c r="AE11" s="791"/>
      <c r="AF11" s="791"/>
      <c r="AG11" s="791"/>
      <c r="AH11" s="791"/>
      <c r="AI11" s="791"/>
      <c r="AJ11" s="791"/>
      <c r="AK11" s="791"/>
      <c r="AL11" s="791"/>
      <c r="AM11" s="791"/>
      <c r="AN11" s="791"/>
      <c r="AO11" s="791"/>
      <c r="AP11" s="791"/>
      <c r="AQ11" s="5"/>
      <c r="AR11" s="5"/>
      <c r="AS11" s="5"/>
      <c r="AT11" s="116"/>
      <c r="AU11" s="123"/>
      <c r="AV11" s="123"/>
      <c r="AW11" s="123"/>
      <c r="AX11" s="123"/>
      <c r="AY11" s="123"/>
      <c r="AZ11" s="116"/>
      <c r="BA11" s="116"/>
      <c r="BB11" s="116"/>
      <c r="BC11" s="116"/>
      <c r="BD11" s="116"/>
      <c r="BE11" s="116"/>
      <c r="BF11" s="116"/>
      <c r="BG11" s="116"/>
    </row>
    <row r="12" spans="1:62" ht="45.5" customHeight="1">
      <c r="B12" s="384"/>
      <c r="C12" s="377" t="s">
        <v>109</v>
      </c>
      <c r="D12" s="379"/>
      <c r="E12" s="379"/>
      <c r="F12" s="379"/>
      <c r="G12" s="379"/>
      <c r="H12" s="750" t="s">
        <v>110</v>
      </c>
      <c r="I12" s="750"/>
      <c r="J12" s="750"/>
      <c r="K12" s="750"/>
      <c r="L12" s="750"/>
      <c r="M12" s="750"/>
      <c r="N12" s="226"/>
      <c r="O12" s="226"/>
      <c r="P12" s="6" t="s">
        <v>9</v>
      </c>
      <c r="Q12" s="7"/>
      <c r="R12" s="7"/>
      <c r="S12" s="7"/>
      <c r="T12" s="7"/>
      <c r="U12" s="7"/>
      <c r="V12" s="7"/>
      <c r="W12" s="7"/>
      <c r="X12" s="7"/>
      <c r="AC12" s="810" t="s">
        <v>138</v>
      </c>
      <c r="AD12" s="811"/>
      <c r="AE12" s="811"/>
      <c r="AF12" s="811"/>
      <c r="AG12" s="811"/>
      <c r="AH12" s="811"/>
      <c r="AI12" s="811"/>
      <c r="AJ12" s="811"/>
      <c r="AK12" s="811"/>
      <c r="AL12" s="811"/>
      <c r="AM12" s="811"/>
      <c r="AN12" s="811"/>
      <c r="AO12" s="811"/>
      <c r="AP12" s="811"/>
      <c r="AQ12" s="811"/>
      <c r="AR12" s="811"/>
      <c r="AS12" s="811"/>
      <c r="AT12" s="811"/>
      <c r="AU12" s="119" t="s">
        <v>10</v>
      </c>
      <c r="AV12" s="119"/>
      <c r="AW12" s="119"/>
      <c r="AX12" s="119"/>
      <c r="AY12" s="119"/>
      <c r="AZ12" s="119"/>
      <c r="BA12" s="124" t="s">
        <v>366</v>
      </c>
      <c r="BB12" s="125"/>
      <c r="BC12" s="125"/>
      <c r="BD12" s="125"/>
      <c r="BE12" s="125"/>
      <c r="BF12" s="125"/>
      <c r="BG12" s="141"/>
    </row>
    <row r="13" spans="1:62" ht="13.5" customHeight="1">
      <c r="L13" s="226"/>
      <c r="M13" s="226"/>
      <c r="N13" s="226"/>
      <c r="O13" s="226"/>
      <c r="P13" s="226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792" t="s">
        <v>119</v>
      </c>
      <c r="AD13" s="793"/>
      <c r="AE13" s="793"/>
      <c r="AF13" s="793"/>
      <c r="AG13" s="793"/>
      <c r="AH13" s="793"/>
      <c r="AI13" s="793"/>
      <c r="AJ13" s="793"/>
      <c r="AK13" s="793"/>
      <c r="AL13" s="793"/>
      <c r="AM13" s="793"/>
      <c r="AN13" s="793"/>
      <c r="AO13" s="793"/>
      <c r="AP13" s="793"/>
      <c r="AQ13" s="793"/>
      <c r="AR13" s="793"/>
      <c r="AS13" s="793"/>
      <c r="AT13" s="116"/>
      <c r="AU13" s="126"/>
      <c r="AV13" s="126"/>
      <c r="AW13" s="126"/>
      <c r="AX13" s="126"/>
      <c r="AY13" s="126"/>
      <c r="AZ13" s="126"/>
      <c r="BA13" s="386"/>
      <c r="BB13" s="386"/>
      <c r="BC13" s="386"/>
      <c r="BD13" s="386"/>
      <c r="BE13" s="386"/>
      <c r="BF13" s="386"/>
      <c r="BG13" s="386"/>
    </row>
    <row r="14" spans="1:62" ht="21" customHeight="1">
      <c r="L14" s="111"/>
      <c r="M14" s="111"/>
      <c r="N14" s="127"/>
      <c r="O14" s="128"/>
      <c r="P14" s="151"/>
      <c r="Q14" s="780" t="s">
        <v>13</v>
      </c>
      <c r="R14" s="780"/>
      <c r="S14" s="780"/>
      <c r="T14" s="780"/>
      <c r="U14" s="780"/>
      <c r="V14" s="780"/>
      <c r="W14" s="780"/>
      <c r="X14" s="780"/>
      <c r="Y14" s="780"/>
      <c r="Z14" s="780"/>
      <c r="AA14" s="780"/>
      <c r="AB14" s="780"/>
      <c r="AC14" s="134" t="s">
        <v>14</v>
      </c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52"/>
      <c r="AS14" s="152"/>
      <c r="AT14" s="383"/>
      <c r="AU14" s="129" t="s">
        <v>11</v>
      </c>
      <c r="AW14" s="129"/>
      <c r="AX14" s="129"/>
      <c r="AY14" s="129"/>
      <c r="AZ14" s="130" t="s">
        <v>12</v>
      </c>
      <c r="BB14" s="120"/>
      <c r="BC14" s="120"/>
      <c r="BD14" s="120"/>
      <c r="BE14" s="120"/>
      <c r="BF14" s="120"/>
      <c r="BG14" s="120"/>
    </row>
    <row r="15" spans="1:62" ht="17.5" customHeight="1">
      <c r="B15" s="182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27"/>
      <c r="O15" s="128"/>
      <c r="P15" s="128"/>
      <c r="Q15" s="11"/>
      <c r="R15" s="11"/>
      <c r="S15" s="11"/>
      <c r="T15" s="11"/>
      <c r="U15" s="12"/>
      <c r="V15" s="12"/>
      <c r="W15" s="12"/>
      <c r="Y15" s="150"/>
      <c r="Z15" s="150"/>
      <c r="AA15" s="150"/>
      <c r="AB15" s="150"/>
      <c r="AC15" s="813" t="s">
        <v>118</v>
      </c>
      <c r="AD15" s="813"/>
      <c r="AE15" s="813"/>
      <c r="AF15" s="813"/>
      <c r="AG15" s="813"/>
      <c r="AH15" s="813"/>
      <c r="AI15" s="813"/>
      <c r="AJ15" s="813"/>
      <c r="AK15" s="813"/>
      <c r="AL15" s="813"/>
      <c r="AM15" s="813"/>
      <c r="AN15" s="813"/>
      <c r="AO15" s="813"/>
      <c r="AP15" s="813"/>
      <c r="AQ15" s="813"/>
      <c r="AR15" s="813"/>
      <c r="AS15" s="813"/>
      <c r="AT15" s="116"/>
      <c r="AU15" s="131"/>
      <c r="AV15" s="116"/>
      <c r="AW15" s="116"/>
      <c r="AX15" s="116"/>
      <c r="AY15" s="116"/>
      <c r="AZ15" s="132"/>
      <c r="BA15" s="133"/>
      <c r="BB15" s="133"/>
      <c r="BC15" s="133"/>
      <c r="BD15" s="133"/>
      <c r="BE15" s="142"/>
      <c r="BF15" s="142"/>
      <c r="BG15" s="142"/>
    </row>
    <row r="16" spans="1:62" ht="22.5" customHeight="1">
      <c r="B16" s="182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27"/>
      <c r="O16" s="128"/>
      <c r="P16" s="128"/>
      <c r="Q16" s="812" t="s">
        <v>15</v>
      </c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183" t="s">
        <v>124</v>
      </c>
      <c r="AD16" s="148"/>
      <c r="AE16" s="148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53"/>
      <c r="AS16" s="153"/>
      <c r="AT16" s="116"/>
      <c r="AU16" s="116"/>
      <c r="AV16" s="131"/>
      <c r="AW16" s="116"/>
      <c r="AX16" s="116"/>
      <c r="AY16" s="116"/>
      <c r="AZ16" s="116"/>
      <c r="BA16" s="132"/>
      <c r="BB16" s="135"/>
      <c r="BC16" s="135"/>
      <c r="BD16" s="135"/>
      <c r="BE16" s="135"/>
      <c r="BF16" s="135"/>
      <c r="BG16" s="135"/>
      <c r="BH16" s="135"/>
    </row>
    <row r="17" spans="2:64" ht="12" hidden="1" customHeight="1">
      <c r="B17" s="182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27"/>
      <c r="O17" s="128"/>
      <c r="P17" s="128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54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37"/>
      <c r="AS17" s="137"/>
      <c r="AV17" s="77"/>
      <c r="BA17" s="121"/>
      <c r="BB17" s="15"/>
      <c r="BC17" s="15"/>
      <c r="BD17" s="15"/>
      <c r="BE17" s="15"/>
      <c r="BF17" s="15"/>
      <c r="BG17" s="15"/>
      <c r="BH17" s="15"/>
    </row>
    <row r="18" spans="2:64" ht="27.75" customHeight="1" thickBot="1">
      <c r="D18" s="781" t="s">
        <v>16</v>
      </c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1"/>
      <c r="AH18" s="781"/>
      <c r="AI18" s="781"/>
      <c r="AJ18" s="781"/>
      <c r="AK18" s="781"/>
      <c r="AL18" s="781"/>
      <c r="AM18" s="781"/>
      <c r="AN18" s="781"/>
      <c r="AO18" s="781"/>
      <c r="AP18" s="781"/>
      <c r="AQ18" s="781"/>
      <c r="AR18" s="781"/>
      <c r="AS18" s="781"/>
      <c r="AT18" s="781"/>
      <c r="AU18" s="781"/>
      <c r="AV18" s="781"/>
      <c r="AW18" s="781"/>
      <c r="AX18" s="781"/>
      <c r="AY18" s="781"/>
      <c r="AZ18" s="781"/>
      <c r="BA18" s="781"/>
      <c r="BB18" s="781"/>
      <c r="BC18" s="781"/>
      <c r="BD18" s="781"/>
      <c r="BJ18" s="13"/>
    </row>
    <row r="19" spans="2:64" ht="14" customHeight="1" thickBot="1">
      <c r="D19" s="451" t="s">
        <v>17</v>
      </c>
      <c r="E19" s="453" t="s">
        <v>18</v>
      </c>
      <c r="F19" s="454"/>
      <c r="G19" s="454"/>
      <c r="H19" s="455"/>
      <c r="I19" s="156" t="s">
        <v>19</v>
      </c>
      <c r="J19" s="157"/>
      <c r="K19" s="157"/>
      <c r="L19" s="157"/>
      <c r="M19" s="158"/>
      <c r="N19" s="456" t="s">
        <v>20</v>
      </c>
      <c r="O19" s="457"/>
      <c r="P19" s="457"/>
      <c r="Q19" s="458"/>
      <c r="R19" s="457" t="s">
        <v>21</v>
      </c>
      <c r="S19" s="457"/>
      <c r="T19" s="457"/>
      <c r="U19" s="457"/>
      <c r="V19" s="458"/>
      <c r="W19" s="459" t="s">
        <v>22</v>
      </c>
      <c r="X19" s="460"/>
      <c r="Y19" s="460"/>
      <c r="Z19" s="461"/>
      <c r="AA19" s="459" t="s">
        <v>23</v>
      </c>
      <c r="AB19" s="460"/>
      <c r="AC19" s="460"/>
      <c r="AD19" s="461"/>
      <c r="AE19" s="459" t="s">
        <v>24</v>
      </c>
      <c r="AF19" s="460"/>
      <c r="AG19" s="460"/>
      <c r="AH19" s="461"/>
      <c r="AI19" s="459" t="s">
        <v>25</v>
      </c>
      <c r="AJ19" s="460"/>
      <c r="AK19" s="460"/>
      <c r="AL19" s="460"/>
      <c r="AM19" s="461"/>
      <c r="AN19" s="462" t="s">
        <v>26</v>
      </c>
      <c r="AO19" s="463"/>
      <c r="AP19" s="463"/>
      <c r="AQ19" s="464"/>
      <c r="AR19" s="462" t="s">
        <v>27</v>
      </c>
      <c r="AS19" s="463"/>
      <c r="AT19" s="463"/>
      <c r="AU19" s="464"/>
      <c r="AV19" s="463" t="s">
        <v>28</v>
      </c>
      <c r="AW19" s="463"/>
      <c r="AX19" s="463"/>
      <c r="AY19" s="463"/>
      <c r="AZ19" s="464"/>
      <c r="BA19" s="389"/>
      <c r="BB19" s="388" t="s">
        <v>29</v>
      </c>
      <c r="BC19" s="389"/>
      <c r="BD19" s="390"/>
      <c r="BE19" s="15"/>
      <c r="BF19" s="15"/>
      <c r="BG19" s="15"/>
      <c r="BH19" s="15"/>
      <c r="BI19" s="15"/>
      <c r="BJ19" s="16"/>
    </row>
    <row r="20" spans="2:64" s="17" customFormat="1" ht="17.25" customHeight="1" thickBot="1">
      <c r="D20" s="452"/>
      <c r="E20" s="18">
        <v>1</v>
      </c>
      <c r="F20" s="19">
        <f t="shared" ref="F20:BD20" si="0">E20+1</f>
        <v>2</v>
      </c>
      <c r="G20" s="19">
        <f t="shared" si="0"/>
        <v>3</v>
      </c>
      <c r="H20" s="20">
        <f t="shared" si="0"/>
        <v>4</v>
      </c>
      <c r="I20" s="18">
        <f t="shared" si="0"/>
        <v>5</v>
      </c>
      <c r="J20" s="19">
        <f t="shared" si="0"/>
        <v>6</v>
      </c>
      <c r="K20" s="19">
        <f t="shared" si="0"/>
        <v>7</v>
      </c>
      <c r="L20" s="19">
        <f t="shared" si="0"/>
        <v>8</v>
      </c>
      <c r="M20" s="20">
        <f t="shared" si="0"/>
        <v>9</v>
      </c>
      <c r="N20" s="18">
        <f t="shared" si="0"/>
        <v>10</v>
      </c>
      <c r="O20" s="19">
        <f t="shared" si="0"/>
        <v>11</v>
      </c>
      <c r="P20" s="19">
        <f t="shared" si="0"/>
        <v>12</v>
      </c>
      <c r="Q20" s="20">
        <f t="shared" si="0"/>
        <v>13</v>
      </c>
      <c r="R20" s="18">
        <f t="shared" si="0"/>
        <v>14</v>
      </c>
      <c r="S20" s="162">
        <f t="shared" si="0"/>
        <v>15</v>
      </c>
      <c r="T20" s="19">
        <f t="shared" si="0"/>
        <v>16</v>
      </c>
      <c r="U20" s="19">
        <f t="shared" si="0"/>
        <v>17</v>
      </c>
      <c r="V20" s="20">
        <f t="shared" si="0"/>
        <v>18</v>
      </c>
      <c r="W20" s="18">
        <f t="shared" si="0"/>
        <v>19</v>
      </c>
      <c r="X20" s="19">
        <f t="shared" si="0"/>
        <v>20</v>
      </c>
      <c r="Y20" s="19">
        <f t="shared" si="0"/>
        <v>21</v>
      </c>
      <c r="Z20" s="20">
        <f t="shared" si="0"/>
        <v>22</v>
      </c>
      <c r="AA20" s="18">
        <f t="shared" si="0"/>
        <v>23</v>
      </c>
      <c r="AB20" s="162">
        <f t="shared" si="0"/>
        <v>24</v>
      </c>
      <c r="AC20" s="19">
        <f t="shared" si="0"/>
        <v>25</v>
      </c>
      <c r="AD20" s="20">
        <f t="shared" si="0"/>
        <v>26</v>
      </c>
      <c r="AE20" s="18">
        <f t="shared" si="0"/>
        <v>27</v>
      </c>
      <c r="AF20" s="166">
        <f t="shared" si="0"/>
        <v>28</v>
      </c>
      <c r="AG20" s="19">
        <f t="shared" si="0"/>
        <v>29</v>
      </c>
      <c r="AH20" s="20">
        <f t="shared" si="0"/>
        <v>30</v>
      </c>
      <c r="AI20" s="18">
        <f t="shared" si="0"/>
        <v>31</v>
      </c>
      <c r="AJ20" s="166">
        <f t="shared" si="0"/>
        <v>32</v>
      </c>
      <c r="AK20" s="19">
        <f t="shared" si="0"/>
        <v>33</v>
      </c>
      <c r="AL20" s="19">
        <f t="shared" si="0"/>
        <v>34</v>
      </c>
      <c r="AM20" s="20">
        <f t="shared" si="0"/>
        <v>35</v>
      </c>
      <c r="AN20" s="167">
        <f t="shared" si="0"/>
        <v>36</v>
      </c>
      <c r="AO20" s="168">
        <f t="shared" si="0"/>
        <v>37</v>
      </c>
      <c r="AP20" s="168">
        <f t="shared" si="0"/>
        <v>38</v>
      </c>
      <c r="AQ20" s="169">
        <f t="shared" si="0"/>
        <v>39</v>
      </c>
      <c r="AR20" s="167">
        <f t="shared" si="0"/>
        <v>40</v>
      </c>
      <c r="AS20" s="168">
        <f t="shared" si="0"/>
        <v>41</v>
      </c>
      <c r="AT20" s="168">
        <f t="shared" si="0"/>
        <v>42</v>
      </c>
      <c r="AU20" s="169">
        <f t="shared" si="0"/>
        <v>43</v>
      </c>
      <c r="AV20" s="172">
        <f t="shared" si="0"/>
        <v>44</v>
      </c>
      <c r="AW20" s="173">
        <f t="shared" si="0"/>
        <v>45</v>
      </c>
      <c r="AX20" s="170">
        <f t="shared" si="0"/>
        <v>46</v>
      </c>
      <c r="AY20" s="170">
        <f t="shared" si="0"/>
        <v>47</v>
      </c>
      <c r="AZ20" s="174">
        <f t="shared" si="0"/>
        <v>48</v>
      </c>
      <c r="BA20" s="171">
        <f t="shared" si="0"/>
        <v>49</v>
      </c>
      <c r="BB20" s="21">
        <f t="shared" si="0"/>
        <v>50</v>
      </c>
      <c r="BC20" s="21">
        <f t="shared" si="0"/>
        <v>51</v>
      </c>
      <c r="BD20" s="22">
        <f t="shared" si="0"/>
        <v>52</v>
      </c>
      <c r="BE20" s="15"/>
      <c r="BF20" s="15"/>
      <c r="BG20" s="15"/>
      <c r="BH20" s="15"/>
      <c r="BI20" s="15"/>
      <c r="BJ20" s="23"/>
    </row>
    <row r="21" spans="2:64" ht="17" thickTop="1">
      <c r="D21" s="24" t="s">
        <v>30</v>
      </c>
      <c r="E21" s="25"/>
      <c r="F21" s="26"/>
      <c r="G21" s="27"/>
      <c r="H21" s="28"/>
      <c r="I21" s="29"/>
      <c r="J21" s="30"/>
      <c r="K21" s="30">
        <v>18</v>
      </c>
      <c r="L21" s="30"/>
      <c r="M21" s="31"/>
      <c r="N21" s="29"/>
      <c r="O21" s="30"/>
      <c r="P21" s="30"/>
      <c r="Q21" s="31"/>
      <c r="R21" s="29"/>
      <c r="S21" s="163"/>
      <c r="T21" s="30"/>
      <c r="U21" s="30"/>
      <c r="V21" s="31"/>
      <c r="W21" s="29" t="s">
        <v>31</v>
      </c>
      <c r="X21" s="30" t="s">
        <v>31</v>
      </c>
      <c r="Y21" s="30" t="s">
        <v>32</v>
      </c>
      <c r="Z21" s="31" t="s">
        <v>32</v>
      </c>
      <c r="AA21" s="29"/>
      <c r="AB21" s="163"/>
      <c r="AC21" s="30"/>
      <c r="AD21" s="31"/>
      <c r="AE21" s="29"/>
      <c r="AF21" s="163"/>
      <c r="AG21" s="30">
        <v>18</v>
      </c>
      <c r="AH21" s="31"/>
      <c r="AI21" s="29"/>
      <c r="AJ21" s="163"/>
      <c r="AK21" s="30"/>
      <c r="AL21" s="30"/>
      <c r="AM21" s="31"/>
      <c r="AN21" s="29"/>
      <c r="AO21" s="30"/>
      <c r="AP21" s="30"/>
      <c r="AQ21" s="31"/>
      <c r="AR21" s="29"/>
      <c r="AS21" s="40" t="s">
        <v>31</v>
      </c>
      <c r="AT21" s="40" t="s">
        <v>31</v>
      </c>
      <c r="AU21" s="31" t="s">
        <v>32</v>
      </c>
      <c r="AV21" s="29" t="s">
        <v>32</v>
      </c>
      <c r="AW21" s="30" t="s">
        <v>32</v>
      </c>
      <c r="AX21" s="30" t="s">
        <v>32</v>
      </c>
      <c r="AY21" s="30" t="s">
        <v>32</v>
      </c>
      <c r="AZ21" s="159" t="s">
        <v>32</v>
      </c>
      <c r="BA21" s="163" t="s">
        <v>32</v>
      </c>
      <c r="BB21" s="30" t="s">
        <v>32</v>
      </c>
      <c r="BC21" s="30" t="s">
        <v>32</v>
      </c>
      <c r="BD21" s="31" t="s">
        <v>32</v>
      </c>
      <c r="BE21" s="32"/>
      <c r="BF21" s="387"/>
      <c r="BG21" s="387"/>
      <c r="BH21" s="387"/>
      <c r="BI21" s="387"/>
    </row>
    <row r="22" spans="2:64" s="33" customFormat="1" ht="16">
      <c r="D22" s="34" t="s">
        <v>33</v>
      </c>
      <c r="E22" s="35"/>
      <c r="F22" s="36"/>
      <c r="G22" s="37"/>
      <c r="H22" s="38"/>
      <c r="I22" s="39"/>
      <c r="J22" s="40"/>
      <c r="K22" s="40">
        <v>18</v>
      </c>
      <c r="L22" s="40"/>
      <c r="M22" s="41"/>
      <c r="N22" s="39"/>
      <c r="O22" s="40"/>
      <c r="P22" s="40"/>
      <c r="Q22" s="41"/>
      <c r="R22" s="39"/>
      <c r="S22" s="164"/>
      <c r="T22" s="40"/>
      <c r="U22" s="40"/>
      <c r="V22" s="41"/>
      <c r="W22" s="39" t="s">
        <v>31</v>
      </c>
      <c r="X22" s="40" t="s">
        <v>31</v>
      </c>
      <c r="Y22" s="40" t="s">
        <v>32</v>
      </c>
      <c r="Z22" s="41" t="s">
        <v>32</v>
      </c>
      <c r="AA22" s="39"/>
      <c r="AB22" s="164"/>
      <c r="AC22" s="40"/>
      <c r="AD22" s="41"/>
      <c r="AE22" s="39"/>
      <c r="AF22" s="164"/>
      <c r="AG22" s="40">
        <v>18</v>
      </c>
      <c r="AH22" s="41"/>
      <c r="AI22" s="39"/>
      <c r="AJ22" s="164"/>
      <c r="AK22" s="40"/>
      <c r="AL22" s="40"/>
      <c r="AM22" s="41"/>
      <c r="AN22" s="39"/>
      <c r="AO22" s="40"/>
      <c r="AP22" s="40"/>
      <c r="AQ22" s="41"/>
      <c r="AR22" s="39"/>
      <c r="AS22" s="40" t="s">
        <v>31</v>
      </c>
      <c r="AT22" s="40" t="s">
        <v>31</v>
      </c>
      <c r="AU22" s="41" t="s">
        <v>32</v>
      </c>
      <c r="AV22" s="39" t="s">
        <v>32</v>
      </c>
      <c r="AW22" s="40" t="s">
        <v>32</v>
      </c>
      <c r="AX22" s="40" t="s">
        <v>32</v>
      </c>
      <c r="AY22" s="40" t="s">
        <v>32</v>
      </c>
      <c r="AZ22" s="160" t="s">
        <v>32</v>
      </c>
      <c r="BA22" s="164" t="s">
        <v>32</v>
      </c>
      <c r="BB22" s="40" t="s">
        <v>32</v>
      </c>
      <c r="BC22" s="40" t="s">
        <v>32</v>
      </c>
      <c r="BD22" s="41" t="s">
        <v>32</v>
      </c>
      <c r="BE22" s="32"/>
      <c r="BF22" s="387"/>
      <c r="BG22" s="387"/>
      <c r="BH22" s="387"/>
      <c r="BI22" s="387"/>
    </row>
    <row r="23" spans="2:64" s="33" customFormat="1" ht="17" thickBot="1">
      <c r="D23" s="42" t="s">
        <v>34</v>
      </c>
      <c r="E23" s="43"/>
      <c r="F23" s="44"/>
      <c r="G23" s="45"/>
      <c r="H23" s="46"/>
      <c r="I23" s="47"/>
      <c r="J23" s="48"/>
      <c r="K23" s="48">
        <v>18</v>
      </c>
      <c r="L23" s="48"/>
      <c r="M23" s="49"/>
      <c r="N23" s="47"/>
      <c r="O23" s="48"/>
      <c r="P23" s="48"/>
      <c r="Q23" s="49"/>
      <c r="R23" s="47"/>
      <c r="S23" s="52"/>
      <c r="T23" s="48"/>
      <c r="U23" s="48"/>
      <c r="V23" s="49"/>
      <c r="W23" s="47" t="s">
        <v>31</v>
      </c>
      <c r="X23" s="48" t="s">
        <v>31</v>
      </c>
      <c r="Y23" s="50" t="s">
        <v>32</v>
      </c>
      <c r="Z23" s="51" t="s">
        <v>32</v>
      </c>
      <c r="AA23" s="165"/>
      <c r="AB23" s="52"/>
      <c r="AC23" s="48"/>
      <c r="AD23" s="49"/>
      <c r="AE23" s="47"/>
      <c r="AF23" s="52"/>
      <c r="AG23" s="48">
        <v>9</v>
      </c>
      <c r="AH23" s="49"/>
      <c r="AI23" s="47"/>
      <c r="AJ23" s="52" t="s">
        <v>31</v>
      </c>
      <c r="AK23" s="52" t="s">
        <v>35</v>
      </c>
      <c r="AL23" s="48" t="s">
        <v>35</v>
      </c>
      <c r="AM23" s="49" t="s">
        <v>35</v>
      </c>
      <c r="AN23" s="48" t="s">
        <v>35</v>
      </c>
      <c r="AO23" s="48" t="s">
        <v>35</v>
      </c>
      <c r="AP23" s="52" t="s">
        <v>36</v>
      </c>
      <c r="AQ23" s="52" t="s">
        <v>36</v>
      </c>
      <c r="AR23" s="53" t="s">
        <v>36</v>
      </c>
      <c r="AS23" s="48" t="s">
        <v>36</v>
      </c>
      <c r="AT23" s="48" t="s">
        <v>338</v>
      </c>
      <c r="AU23" s="49" t="s">
        <v>338</v>
      </c>
      <c r="AV23" s="47"/>
      <c r="AW23" s="52"/>
      <c r="AX23" s="48"/>
      <c r="AY23" s="48"/>
      <c r="AZ23" s="161"/>
      <c r="BA23" s="52"/>
      <c r="BB23" s="48"/>
      <c r="BC23" s="48"/>
      <c r="BD23" s="49"/>
      <c r="BE23" s="32"/>
      <c r="BF23" s="32"/>
      <c r="BG23" s="32"/>
      <c r="BH23" s="32"/>
      <c r="BI23" s="387"/>
      <c r="BJ23" s="387"/>
    </row>
    <row r="24" spans="2:64" s="33" customFormat="1" ht="16">
      <c r="D24" s="54" t="s">
        <v>37</v>
      </c>
      <c r="E24" s="55"/>
      <c r="F24" s="55"/>
      <c r="G24" s="55"/>
      <c r="H24" s="56"/>
      <c r="I24" s="57" t="s">
        <v>38</v>
      </c>
      <c r="J24" s="57"/>
      <c r="K24" s="57"/>
      <c r="L24" s="40" t="s">
        <v>31</v>
      </c>
      <c r="M24" s="57" t="s">
        <v>39</v>
      </c>
      <c r="N24" s="57"/>
      <c r="O24" s="57"/>
      <c r="P24" s="55"/>
      <c r="Q24" s="58" t="s">
        <v>35</v>
      </c>
      <c r="R24" s="57" t="s">
        <v>40</v>
      </c>
      <c r="S24" s="57"/>
      <c r="T24" s="57"/>
      <c r="U24" s="58" t="s">
        <v>36</v>
      </c>
      <c r="V24" s="57" t="s">
        <v>41</v>
      </c>
      <c r="W24" s="57"/>
      <c r="X24" s="57"/>
      <c r="Y24" s="57"/>
      <c r="Z24" s="55"/>
      <c r="AA24" s="58" t="s">
        <v>338</v>
      </c>
      <c r="AB24" s="59" t="s">
        <v>339</v>
      </c>
      <c r="AC24" s="60"/>
      <c r="AD24" s="60"/>
      <c r="AE24" s="60"/>
      <c r="AF24" s="60"/>
      <c r="AG24" s="362"/>
      <c r="AH24" s="73"/>
      <c r="AI24" s="363"/>
      <c r="AJ24" s="55"/>
      <c r="AK24" s="55"/>
      <c r="AL24" s="55"/>
      <c r="AM24" s="55"/>
      <c r="AN24" s="61" t="s">
        <v>32</v>
      </c>
      <c r="AO24" s="55" t="s">
        <v>42</v>
      </c>
      <c r="AP24" s="55"/>
      <c r="AQ24" s="55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5"/>
      <c r="BF24" s="55"/>
      <c r="BG24" s="55"/>
      <c r="BH24" s="55"/>
      <c r="BI24" s="55"/>
      <c r="BJ24" s="55"/>
    </row>
    <row r="25" spans="2:64" s="55" customFormat="1" ht="9" customHeight="1">
      <c r="E25" s="54"/>
      <c r="I25" s="57"/>
      <c r="J25" s="57"/>
      <c r="K25" s="57"/>
      <c r="L25" s="57"/>
      <c r="M25" s="32"/>
      <c r="N25" s="32"/>
      <c r="W25" s="71"/>
      <c r="X25" s="57"/>
      <c r="Y25" s="57"/>
      <c r="Z25" s="57"/>
      <c r="AB25" s="71"/>
      <c r="AC25" s="57"/>
      <c r="AD25" s="57"/>
      <c r="AE25" s="57"/>
      <c r="AF25" s="71"/>
      <c r="AG25" s="57"/>
      <c r="AH25" s="57"/>
      <c r="AI25" s="57"/>
      <c r="AJ25" s="57"/>
      <c r="AL25" s="71"/>
      <c r="AM25" s="57"/>
      <c r="AN25" s="57"/>
      <c r="AO25" s="57"/>
      <c r="AP25" s="57"/>
      <c r="AQ25" s="57"/>
      <c r="AR25" s="72"/>
      <c r="AU25" s="57"/>
      <c r="AV25" s="57"/>
      <c r="AW25" s="57"/>
      <c r="AX25" s="57"/>
      <c r="AY25" s="57"/>
      <c r="AZ25" s="57"/>
      <c r="BA25" s="57"/>
      <c r="BB25" s="57"/>
      <c r="BG25" s="54"/>
      <c r="BL25" s="57"/>
    </row>
    <row r="26" spans="2:64" s="55" customFormat="1" ht="21" thickBot="1">
      <c r="D26" s="641" t="s">
        <v>43</v>
      </c>
      <c r="E26" s="641"/>
      <c r="F26" s="641"/>
      <c r="G26" s="641"/>
      <c r="H26" s="641"/>
      <c r="I26" s="641"/>
      <c r="J26" s="641"/>
      <c r="K26" s="641"/>
      <c r="L26" s="641"/>
      <c r="M26" s="641"/>
      <c r="N26" s="641"/>
      <c r="O26" s="641"/>
      <c r="P26" s="641"/>
      <c r="Q26" s="641"/>
      <c r="R26" s="641"/>
      <c r="S26" s="641"/>
      <c r="W26" s="62"/>
      <c r="X26" s="641" t="s">
        <v>44</v>
      </c>
      <c r="Y26" s="641"/>
      <c r="Z26" s="641"/>
      <c r="AA26" s="641"/>
      <c r="AB26" s="641"/>
      <c r="AC26" s="641"/>
      <c r="AD26" s="641"/>
      <c r="AE26" s="641"/>
      <c r="AF26" s="641"/>
      <c r="AG26" s="641"/>
      <c r="AH26" s="641"/>
      <c r="AI26" s="641"/>
      <c r="AJ26" s="57"/>
      <c r="AK26" s="63"/>
      <c r="AL26" s="785" t="s">
        <v>45</v>
      </c>
      <c r="AM26" s="785"/>
      <c r="AN26" s="785"/>
      <c r="AO26" s="785"/>
      <c r="AP26" s="785"/>
      <c r="AQ26" s="785"/>
      <c r="AR26" s="785"/>
      <c r="AS26" s="785"/>
      <c r="AT26" s="785"/>
      <c r="AU26" s="785"/>
      <c r="AV26" s="785"/>
      <c r="AW26" s="785"/>
      <c r="AX26" s="785"/>
      <c r="AY26" s="785"/>
      <c r="AZ26" s="785"/>
      <c r="BA26" s="785"/>
      <c r="BB26" s="785"/>
      <c r="BC26" s="785"/>
      <c r="BD26" s="785"/>
      <c r="BE26" s="785"/>
      <c r="BF26" s="64"/>
    </row>
    <row r="27" spans="2:64" s="55" customFormat="1" ht="31.5" customHeight="1" thickBot="1">
      <c r="D27" s="65" t="s">
        <v>17</v>
      </c>
      <c r="E27" s="751" t="s">
        <v>46</v>
      </c>
      <c r="F27" s="752"/>
      <c r="G27" s="751" t="s">
        <v>89</v>
      </c>
      <c r="H27" s="752"/>
      <c r="I27" s="751" t="s">
        <v>47</v>
      </c>
      <c r="J27" s="783"/>
      <c r="K27" s="751" t="s">
        <v>48</v>
      </c>
      <c r="L27" s="783"/>
      <c r="M27" s="752"/>
      <c r="N27" s="797" t="s">
        <v>233</v>
      </c>
      <c r="O27" s="798"/>
      <c r="P27" s="799" t="s">
        <v>42</v>
      </c>
      <c r="Q27" s="800"/>
      <c r="R27" s="801" t="s">
        <v>49</v>
      </c>
      <c r="S27" s="802"/>
      <c r="T27" s="66"/>
      <c r="U27" s="67"/>
      <c r="V27" s="62"/>
      <c r="W27" s="62"/>
      <c r="X27" s="803" t="s">
        <v>50</v>
      </c>
      <c r="Y27" s="804"/>
      <c r="Z27" s="804"/>
      <c r="AA27" s="804"/>
      <c r="AB27" s="804"/>
      <c r="AC27" s="805"/>
      <c r="AD27" s="669" t="s">
        <v>51</v>
      </c>
      <c r="AE27" s="670"/>
      <c r="AF27" s="671"/>
      <c r="AG27" s="669" t="s">
        <v>52</v>
      </c>
      <c r="AH27" s="670"/>
      <c r="AI27" s="671"/>
      <c r="AJ27" s="68"/>
      <c r="AK27" s="68"/>
      <c r="AL27" s="786" t="s">
        <v>53</v>
      </c>
      <c r="AM27" s="787"/>
      <c r="AN27" s="787"/>
      <c r="AO27" s="787"/>
      <c r="AP27" s="787"/>
      <c r="AQ27" s="787"/>
      <c r="AR27" s="787"/>
      <c r="AS27" s="788"/>
      <c r="AT27" s="669" t="s">
        <v>54</v>
      </c>
      <c r="AU27" s="670"/>
      <c r="AV27" s="670"/>
      <c r="AW27" s="670"/>
      <c r="AX27" s="670"/>
      <c r="AY27" s="670"/>
      <c r="AZ27" s="670"/>
      <c r="BA27" s="670"/>
      <c r="BB27" s="671"/>
      <c r="BC27" s="786" t="s">
        <v>51</v>
      </c>
      <c r="BD27" s="787"/>
      <c r="BE27" s="788"/>
    </row>
    <row r="28" spans="2:64" s="55" customFormat="1" ht="15.5" customHeight="1" thickBot="1">
      <c r="D28" s="69" t="s">
        <v>30</v>
      </c>
      <c r="E28" s="612">
        <v>36</v>
      </c>
      <c r="F28" s="613"/>
      <c r="G28" s="612">
        <v>4</v>
      </c>
      <c r="H28" s="613"/>
      <c r="I28" s="595"/>
      <c r="J28" s="595"/>
      <c r="K28" s="568"/>
      <c r="L28" s="672"/>
      <c r="M28" s="569"/>
      <c r="N28" s="568"/>
      <c r="O28" s="569"/>
      <c r="P28" s="673">
        <v>12</v>
      </c>
      <c r="Q28" s="674"/>
      <c r="R28" s="568">
        <f>+SUM(E28:Q28)</f>
        <v>52</v>
      </c>
      <c r="S28" s="569"/>
      <c r="T28" s="62"/>
      <c r="U28" s="62"/>
      <c r="V28" s="62"/>
      <c r="W28" s="62"/>
      <c r="X28" s="465" t="s">
        <v>236</v>
      </c>
      <c r="Y28" s="466"/>
      <c r="Z28" s="466"/>
      <c r="AA28" s="466"/>
      <c r="AB28" s="466"/>
      <c r="AC28" s="467"/>
      <c r="AD28" s="471">
        <v>6</v>
      </c>
      <c r="AE28" s="472"/>
      <c r="AF28" s="473"/>
      <c r="AG28" s="471">
        <v>3</v>
      </c>
      <c r="AH28" s="472"/>
      <c r="AI28" s="473"/>
      <c r="AJ28" s="68"/>
      <c r="AK28" s="68"/>
      <c r="AL28" s="761" t="s">
        <v>48</v>
      </c>
      <c r="AM28" s="762"/>
      <c r="AN28" s="762"/>
      <c r="AO28" s="762"/>
      <c r="AP28" s="762"/>
      <c r="AQ28" s="762"/>
      <c r="AR28" s="762"/>
      <c r="AS28" s="763"/>
      <c r="AT28" s="769" t="s">
        <v>55</v>
      </c>
      <c r="AU28" s="770"/>
      <c r="AV28" s="770"/>
      <c r="AW28" s="770"/>
      <c r="AX28" s="770"/>
      <c r="AY28" s="770"/>
      <c r="AZ28" s="770"/>
      <c r="BA28" s="770"/>
      <c r="BB28" s="771"/>
      <c r="BC28" s="632">
        <v>6</v>
      </c>
      <c r="BD28" s="633"/>
      <c r="BE28" s="634"/>
    </row>
    <row r="29" spans="2:64" s="55" customFormat="1" ht="24" customHeight="1" thickBot="1">
      <c r="D29" s="70" t="s">
        <v>33</v>
      </c>
      <c r="E29" s="612">
        <v>36</v>
      </c>
      <c r="F29" s="613"/>
      <c r="G29" s="612">
        <v>4</v>
      </c>
      <c r="H29" s="613"/>
      <c r="I29" s="595"/>
      <c r="J29" s="595"/>
      <c r="K29" s="568"/>
      <c r="L29" s="672"/>
      <c r="M29" s="569"/>
      <c r="N29" s="568"/>
      <c r="O29" s="569"/>
      <c r="P29" s="673">
        <v>12</v>
      </c>
      <c r="Q29" s="674"/>
      <c r="R29" s="568">
        <f>+SUM(E29:Q29)</f>
        <v>52</v>
      </c>
      <c r="S29" s="569"/>
      <c r="T29" s="62"/>
      <c r="U29" s="62"/>
      <c r="V29" s="62"/>
      <c r="W29" s="62"/>
      <c r="X29" s="468"/>
      <c r="Y29" s="469"/>
      <c r="Z29" s="469"/>
      <c r="AA29" s="469"/>
      <c r="AB29" s="469"/>
      <c r="AC29" s="470"/>
      <c r="AD29" s="474"/>
      <c r="AE29" s="475"/>
      <c r="AF29" s="476"/>
      <c r="AG29" s="474"/>
      <c r="AH29" s="475"/>
      <c r="AI29" s="476"/>
      <c r="AJ29" s="68"/>
      <c r="AK29" s="68"/>
      <c r="AL29" s="764"/>
      <c r="AM29" s="611"/>
      <c r="AN29" s="611"/>
      <c r="AO29" s="611"/>
      <c r="AP29" s="611"/>
      <c r="AQ29" s="611"/>
      <c r="AR29" s="611"/>
      <c r="AS29" s="765"/>
      <c r="AT29" s="772"/>
      <c r="AU29" s="773"/>
      <c r="AV29" s="773"/>
      <c r="AW29" s="773"/>
      <c r="AX29" s="773"/>
      <c r="AY29" s="773"/>
      <c r="AZ29" s="773"/>
      <c r="BA29" s="773"/>
      <c r="BB29" s="774"/>
      <c r="BC29" s="635"/>
      <c r="BD29" s="636"/>
      <c r="BE29" s="637"/>
    </row>
    <row r="30" spans="2:64" s="55" customFormat="1" ht="24" thickBot="1">
      <c r="D30" s="70" t="s">
        <v>34</v>
      </c>
      <c r="E30" s="612">
        <v>27</v>
      </c>
      <c r="F30" s="613"/>
      <c r="G30" s="612">
        <v>3</v>
      </c>
      <c r="H30" s="613"/>
      <c r="I30" s="595">
        <v>5</v>
      </c>
      <c r="J30" s="595"/>
      <c r="K30" s="568">
        <v>4</v>
      </c>
      <c r="L30" s="672"/>
      <c r="M30" s="569"/>
      <c r="N30" s="568">
        <v>2</v>
      </c>
      <c r="O30" s="569"/>
      <c r="P30" s="673">
        <v>2</v>
      </c>
      <c r="Q30" s="674"/>
      <c r="R30" s="568">
        <v>43</v>
      </c>
      <c r="S30" s="569"/>
      <c r="T30" s="62"/>
      <c r="U30" s="62"/>
      <c r="V30" s="62"/>
      <c r="W30" s="62"/>
      <c r="X30" s="794" t="s">
        <v>56</v>
      </c>
      <c r="Y30" s="795"/>
      <c r="Z30" s="795"/>
      <c r="AA30" s="795"/>
      <c r="AB30" s="795"/>
      <c r="AC30" s="796"/>
      <c r="AD30" s="573">
        <v>6</v>
      </c>
      <c r="AE30" s="574"/>
      <c r="AF30" s="575"/>
      <c r="AG30" s="570" t="s">
        <v>237</v>
      </c>
      <c r="AH30" s="571"/>
      <c r="AI30" s="572"/>
      <c r="AJ30" s="68"/>
      <c r="AK30" s="68"/>
      <c r="AL30" s="766"/>
      <c r="AM30" s="767"/>
      <c r="AN30" s="767"/>
      <c r="AO30" s="767"/>
      <c r="AP30" s="767"/>
      <c r="AQ30" s="767"/>
      <c r="AR30" s="767"/>
      <c r="AS30" s="768"/>
      <c r="AT30" s="775"/>
      <c r="AU30" s="776"/>
      <c r="AV30" s="776"/>
      <c r="AW30" s="776"/>
      <c r="AX30" s="776"/>
      <c r="AY30" s="776"/>
      <c r="AZ30" s="776"/>
      <c r="BA30" s="776"/>
      <c r="BB30" s="777"/>
      <c r="BC30" s="638"/>
      <c r="BD30" s="639"/>
      <c r="BE30" s="640"/>
    </row>
    <row r="31" spans="2:64" s="62" customFormat="1" ht="9" customHeight="1">
      <c r="C31" s="387"/>
      <c r="D31" s="559"/>
      <c r="E31" s="559"/>
      <c r="F31" s="559"/>
      <c r="G31" s="559"/>
      <c r="W31" s="744"/>
      <c r="X31" s="744"/>
      <c r="Y31" s="744"/>
      <c r="Z31" s="744"/>
      <c r="AA31" s="744"/>
      <c r="AB31" s="744"/>
      <c r="AC31" s="611"/>
      <c r="AD31" s="611"/>
      <c r="AE31" s="611"/>
      <c r="AF31" s="611"/>
      <c r="AG31" s="611"/>
      <c r="AH31" s="611"/>
      <c r="AI31" s="68"/>
      <c r="AJ31" s="68"/>
      <c r="AK31" s="68"/>
      <c r="AL31" s="68"/>
      <c r="AM31" s="138"/>
      <c r="AN31" s="138"/>
      <c r="AO31" s="138"/>
      <c r="AP31" s="138"/>
      <c r="AQ31" s="138"/>
      <c r="AR31" s="138"/>
      <c r="AS31" s="138"/>
      <c r="AT31" s="138"/>
      <c r="AU31" s="139"/>
      <c r="AV31" s="139"/>
      <c r="AW31" s="139"/>
      <c r="AX31" s="139"/>
      <c r="AY31" s="139"/>
      <c r="AZ31" s="139"/>
      <c r="BA31" s="139"/>
      <c r="BB31" s="139"/>
      <c r="BC31" s="139"/>
      <c r="BD31" s="225"/>
      <c r="BE31" s="225"/>
    </row>
    <row r="32" spans="2:64" s="145" customFormat="1" ht="23" customHeight="1" thickBot="1">
      <c r="B32" s="141"/>
      <c r="C32" s="141"/>
      <c r="D32" s="743" t="s">
        <v>57</v>
      </c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3"/>
      <c r="AK32" s="743"/>
      <c r="AL32" s="743"/>
      <c r="AM32" s="743"/>
      <c r="AN32" s="743"/>
      <c r="AO32" s="743"/>
      <c r="AP32" s="743"/>
      <c r="AQ32" s="743"/>
      <c r="AR32" s="743"/>
      <c r="AS32" s="743"/>
      <c r="AT32" s="743"/>
      <c r="AU32" s="743"/>
      <c r="AV32" s="743"/>
      <c r="AW32" s="743"/>
      <c r="AX32" s="743"/>
      <c r="AY32" s="743"/>
      <c r="AZ32" s="743"/>
      <c r="BA32" s="743"/>
      <c r="BB32" s="743"/>
      <c r="BC32" s="606"/>
      <c r="BD32" s="606"/>
      <c r="BE32" s="606"/>
      <c r="BF32" s="606"/>
      <c r="BG32" s="141"/>
      <c r="BH32" s="141"/>
      <c r="BI32" s="141"/>
      <c r="BJ32" s="141"/>
    </row>
    <row r="33" spans="1:79" s="145" customFormat="1" ht="36.75" customHeight="1">
      <c r="A33" s="380"/>
      <c r="B33" s="380"/>
      <c r="C33" s="380"/>
      <c r="D33" s="753" t="s">
        <v>58</v>
      </c>
      <c r="E33" s="754"/>
      <c r="F33" s="755"/>
      <c r="G33" s="576" t="s">
        <v>112</v>
      </c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8"/>
      <c r="U33" s="758" t="s">
        <v>97</v>
      </c>
      <c r="V33" s="759"/>
      <c r="W33" s="759"/>
      <c r="X33" s="759"/>
      <c r="Y33" s="759"/>
      <c r="Z33" s="759"/>
      <c r="AA33" s="759"/>
      <c r="AB33" s="760"/>
      <c r="AC33" s="642" t="s">
        <v>59</v>
      </c>
      <c r="AD33" s="643"/>
      <c r="AE33" s="614" t="s">
        <v>60</v>
      </c>
      <c r="AF33" s="615"/>
      <c r="AG33" s="615"/>
      <c r="AH33" s="615"/>
      <c r="AI33" s="615"/>
      <c r="AJ33" s="615"/>
      <c r="AK33" s="615"/>
      <c r="AL33" s="615"/>
      <c r="AM33" s="615"/>
      <c r="AN33" s="615"/>
      <c r="AO33" s="615"/>
      <c r="AP33" s="616"/>
      <c r="AQ33" s="422" t="s">
        <v>98</v>
      </c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4"/>
      <c r="BC33" s="374"/>
      <c r="BD33" s="374"/>
      <c r="BE33" s="374"/>
      <c r="BF33" s="374"/>
      <c r="BG33" s="143"/>
      <c r="BH33" s="143"/>
      <c r="BI33" s="143"/>
      <c r="BJ33" s="380"/>
    </row>
    <row r="34" spans="1:79" s="145" customFormat="1" ht="22.5" customHeight="1" thickBot="1">
      <c r="A34" s="380"/>
      <c r="B34" s="380"/>
      <c r="C34" s="380"/>
      <c r="D34" s="588"/>
      <c r="E34" s="756"/>
      <c r="F34" s="589"/>
      <c r="G34" s="579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1"/>
      <c r="U34" s="600" t="s">
        <v>62</v>
      </c>
      <c r="V34" s="601"/>
      <c r="W34" s="600" t="s">
        <v>63</v>
      </c>
      <c r="X34" s="601"/>
      <c r="Y34" s="620" t="s">
        <v>99</v>
      </c>
      <c r="Z34" s="738"/>
      <c r="AA34" s="620" t="s">
        <v>100</v>
      </c>
      <c r="AB34" s="738"/>
      <c r="AC34" s="644"/>
      <c r="AD34" s="645"/>
      <c r="AE34" s="617" t="s">
        <v>64</v>
      </c>
      <c r="AF34" s="601"/>
      <c r="AG34" s="585" t="s">
        <v>65</v>
      </c>
      <c r="AH34" s="586"/>
      <c r="AI34" s="586"/>
      <c r="AJ34" s="586"/>
      <c r="AK34" s="586"/>
      <c r="AL34" s="586"/>
      <c r="AM34" s="586"/>
      <c r="AN34" s="587"/>
      <c r="AO34" s="596" t="s">
        <v>61</v>
      </c>
      <c r="AP34" s="597"/>
      <c r="AQ34" s="425"/>
      <c r="AR34" s="426"/>
      <c r="AS34" s="426"/>
      <c r="AT34" s="426"/>
      <c r="AU34" s="426"/>
      <c r="AV34" s="426"/>
      <c r="AW34" s="426"/>
      <c r="AX34" s="426"/>
      <c r="AY34" s="426"/>
      <c r="AZ34" s="426"/>
      <c r="BA34" s="426"/>
      <c r="BB34" s="427"/>
      <c r="BC34" s="374"/>
      <c r="BD34" s="374"/>
      <c r="BE34" s="374"/>
      <c r="BF34" s="374"/>
      <c r="BG34" s="144"/>
      <c r="BH34" s="144"/>
      <c r="BI34" s="144"/>
      <c r="BJ34" s="380"/>
    </row>
    <row r="35" spans="1:79" s="145" customFormat="1" ht="19.5" customHeight="1" thickBot="1">
      <c r="A35" s="380"/>
      <c r="B35" s="380"/>
      <c r="C35" s="380"/>
      <c r="D35" s="588"/>
      <c r="E35" s="756"/>
      <c r="F35" s="589"/>
      <c r="G35" s="579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1"/>
      <c r="U35" s="600"/>
      <c r="V35" s="601"/>
      <c r="W35" s="600"/>
      <c r="X35" s="601"/>
      <c r="Y35" s="620"/>
      <c r="Z35" s="738"/>
      <c r="AA35" s="620"/>
      <c r="AB35" s="738"/>
      <c r="AC35" s="644"/>
      <c r="AD35" s="645"/>
      <c r="AE35" s="618"/>
      <c r="AF35" s="601"/>
      <c r="AG35" s="588" t="s">
        <v>66</v>
      </c>
      <c r="AH35" s="589"/>
      <c r="AI35" s="592" t="s">
        <v>67</v>
      </c>
      <c r="AJ35" s="593"/>
      <c r="AK35" s="593"/>
      <c r="AL35" s="593"/>
      <c r="AM35" s="593"/>
      <c r="AN35" s="594"/>
      <c r="AO35" s="596"/>
      <c r="AP35" s="597"/>
      <c r="AQ35" s="419" t="s">
        <v>68</v>
      </c>
      <c r="AR35" s="420"/>
      <c r="AS35" s="420"/>
      <c r="AT35" s="421"/>
      <c r="AU35" s="419" t="s">
        <v>69</v>
      </c>
      <c r="AV35" s="420"/>
      <c r="AW35" s="420"/>
      <c r="AX35" s="421"/>
      <c r="AY35" s="419" t="s">
        <v>70</v>
      </c>
      <c r="AZ35" s="420"/>
      <c r="BA35" s="420"/>
      <c r="BB35" s="421"/>
      <c r="BC35" s="606"/>
      <c r="BD35" s="606"/>
      <c r="BE35" s="606"/>
      <c r="BF35" s="606"/>
      <c r="BG35" s="225"/>
      <c r="BH35" s="225"/>
      <c r="BI35" s="225"/>
      <c r="BJ35" s="380"/>
    </row>
    <row r="36" spans="1:79" s="145" customFormat="1" ht="24" customHeight="1" thickBot="1">
      <c r="A36" s="380"/>
      <c r="B36" s="380"/>
      <c r="C36" s="380"/>
      <c r="D36" s="588"/>
      <c r="E36" s="756"/>
      <c r="F36" s="589"/>
      <c r="G36" s="579"/>
      <c r="H36" s="580"/>
      <c r="I36" s="580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1"/>
      <c r="U36" s="600"/>
      <c r="V36" s="601"/>
      <c r="W36" s="600"/>
      <c r="X36" s="601"/>
      <c r="Y36" s="620"/>
      <c r="Z36" s="738"/>
      <c r="AA36" s="620"/>
      <c r="AB36" s="738"/>
      <c r="AC36" s="644"/>
      <c r="AD36" s="645"/>
      <c r="AE36" s="618"/>
      <c r="AF36" s="601"/>
      <c r="AG36" s="588"/>
      <c r="AH36" s="589"/>
      <c r="AI36" s="600" t="s">
        <v>71</v>
      </c>
      <c r="AJ36" s="601"/>
      <c r="AK36" s="600" t="s">
        <v>72</v>
      </c>
      <c r="AL36" s="601"/>
      <c r="AM36" s="620" t="s">
        <v>96</v>
      </c>
      <c r="AN36" s="601"/>
      <c r="AO36" s="596"/>
      <c r="AP36" s="597"/>
      <c r="AQ36" s="419" t="s">
        <v>73</v>
      </c>
      <c r="AR36" s="420"/>
      <c r="AS36" s="420"/>
      <c r="AT36" s="420"/>
      <c r="AU36" s="420"/>
      <c r="AV36" s="420"/>
      <c r="AW36" s="420"/>
      <c r="AX36" s="420"/>
      <c r="AY36" s="420"/>
      <c r="AZ36" s="420"/>
      <c r="BA36" s="420"/>
      <c r="BB36" s="421"/>
      <c r="BC36" s="375"/>
      <c r="BD36" s="375"/>
      <c r="BE36" s="375"/>
      <c r="BF36" s="375"/>
      <c r="BG36" s="225"/>
      <c r="BH36" s="225"/>
      <c r="BI36" s="225"/>
      <c r="BJ36" s="380"/>
    </row>
    <row r="37" spans="1:79" s="145" customFormat="1" ht="24" customHeight="1" thickBot="1">
      <c r="A37" s="380"/>
      <c r="B37" s="380"/>
      <c r="C37" s="380"/>
      <c r="D37" s="588"/>
      <c r="E37" s="756"/>
      <c r="F37" s="589"/>
      <c r="G37" s="579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1"/>
      <c r="U37" s="600"/>
      <c r="V37" s="601"/>
      <c r="W37" s="600"/>
      <c r="X37" s="601"/>
      <c r="Y37" s="620"/>
      <c r="Z37" s="738"/>
      <c r="AA37" s="620"/>
      <c r="AB37" s="738"/>
      <c r="AC37" s="644"/>
      <c r="AD37" s="645"/>
      <c r="AE37" s="618"/>
      <c r="AF37" s="601"/>
      <c r="AG37" s="588"/>
      <c r="AH37" s="589"/>
      <c r="AI37" s="600"/>
      <c r="AJ37" s="601"/>
      <c r="AK37" s="600"/>
      <c r="AL37" s="601"/>
      <c r="AM37" s="600"/>
      <c r="AN37" s="601"/>
      <c r="AO37" s="596"/>
      <c r="AP37" s="597"/>
      <c r="AQ37" s="627">
        <v>1</v>
      </c>
      <c r="AR37" s="628"/>
      <c r="AS37" s="734">
        <v>2</v>
      </c>
      <c r="AT37" s="628"/>
      <c r="AU37" s="627">
        <v>3</v>
      </c>
      <c r="AV37" s="628"/>
      <c r="AW37" s="734">
        <v>4</v>
      </c>
      <c r="AX37" s="628"/>
      <c r="AY37" s="627">
        <v>5</v>
      </c>
      <c r="AZ37" s="628"/>
      <c r="BA37" s="734">
        <v>6</v>
      </c>
      <c r="BB37" s="741"/>
      <c r="BC37" s="649"/>
      <c r="BD37" s="649"/>
      <c r="BE37" s="649"/>
      <c r="BF37" s="649"/>
      <c r="BI37" s="225"/>
      <c r="BJ37" s="380"/>
    </row>
    <row r="38" spans="1:79" s="145" customFormat="1" ht="24" customHeight="1" thickBot="1">
      <c r="A38" s="380"/>
      <c r="B38" s="380"/>
      <c r="C38" s="380"/>
      <c r="D38" s="588"/>
      <c r="E38" s="756"/>
      <c r="F38" s="589"/>
      <c r="G38" s="579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1"/>
      <c r="U38" s="600"/>
      <c r="V38" s="601"/>
      <c r="W38" s="600"/>
      <c r="X38" s="601"/>
      <c r="Y38" s="620"/>
      <c r="Z38" s="738"/>
      <c r="AA38" s="620"/>
      <c r="AB38" s="738"/>
      <c r="AC38" s="644"/>
      <c r="AD38" s="645"/>
      <c r="AE38" s="618"/>
      <c r="AF38" s="601"/>
      <c r="AG38" s="588"/>
      <c r="AH38" s="589"/>
      <c r="AI38" s="600"/>
      <c r="AJ38" s="601"/>
      <c r="AK38" s="600"/>
      <c r="AL38" s="601"/>
      <c r="AM38" s="600"/>
      <c r="AN38" s="601"/>
      <c r="AO38" s="596"/>
      <c r="AP38" s="597"/>
      <c r="AQ38" s="419" t="s">
        <v>74</v>
      </c>
      <c r="AR38" s="420"/>
      <c r="AS38" s="420"/>
      <c r="AT38" s="420"/>
      <c r="AU38" s="420"/>
      <c r="AV38" s="420"/>
      <c r="AW38" s="420"/>
      <c r="AX38" s="420"/>
      <c r="AY38" s="420"/>
      <c r="AZ38" s="420"/>
      <c r="BA38" s="420"/>
      <c r="BB38" s="421"/>
      <c r="BC38" s="141"/>
      <c r="BD38" s="141"/>
      <c r="BE38" s="141"/>
      <c r="BF38" s="141"/>
      <c r="BI38" s="225"/>
      <c r="BJ38" s="380"/>
    </row>
    <row r="39" spans="1:79" s="145" customFormat="1" ht="38.5" customHeight="1" thickBot="1">
      <c r="A39" s="380"/>
      <c r="B39" s="380"/>
      <c r="C39" s="380"/>
      <c r="D39" s="590"/>
      <c r="E39" s="757"/>
      <c r="F39" s="591"/>
      <c r="G39" s="582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4"/>
      <c r="U39" s="602"/>
      <c r="V39" s="603"/>
      <c r="W39" s="602"/>
      <c r="X39" s="603"/>
      <c r="Y39" s="739"/>
      <c r="Z39" s="740"/>
      <c r="AA39" s="739"/>
      <c r="AB39" s="740"/>
      <c r="AC39" s="646"/>
      <c r="AD39" s="647"/>
      <c r="AE39" s="619"/>
      <c r="AF39" s="603"/>
      <c r="AG39" s="590"/>
      <c r="AH39" s="591"/>
      <c r="AI39" s="602"/>
      <c r="AJ39" s="603"/>
      <c r="AK39" s="602"/>
      <c r="AL39" s="603"/>
      <c r="AM39" s="602"/>
      <c r="AN39" s="603"/>
      <c r="AO39" s="598"/>
      <c r="AP39" s="599"/>
      <c r="AQ39" s="604">
        <v>18</v>
      </c>
      <c r="AR39" s="605"/>
      <c r="AS39" s="606">
        <v>18</v>
      </c>
      <c r="AT39" s="605"/>
      <c r="AU39" s="604">
        <v>18</v>
      </c>
      <c r="AV39" s="605"/>
      <c r="AW39" s="606">
        <v>18</v>
      </c>
      <c r="AX39" s="605"/>
      <c r="AY39" s="604">
        <v>18</v>
      </c>
      <c r="AZ39" s="605"/>
      <c r="BA39" s="606">
        <v>9</v>
      </c>
      <c r="BB39" s="648"/>
      <c r="BC39" s="606"/>
      <c r="BD39" s="606"/>
      <c r="BE39" s="606"/>
      <c r="BF39" s="606"/>
      <c r="BI39" s="225"/>
      <c r="BJ39" s="380"/>
    </row>
    <row r="40" spans="1:79" s="146" customFormat="1" ht="15.75" customHeight="1" thickBot="1">
      <c r="D40" s="662">
        <v>1</v>
      </c>
      <c r="E40" s="663"/>
      <c r="F40" s="664"/>
      <c r="G40" s="665">
        <v>2</v>
      </c>
      <c r="H40" s="666"/>
      <c r="I40" s="666"/>
      <c r="J40" s="666"/>
      <c r="K40" s="666"/>
      <c r="L40" s="666"/>
      <c r="M40" s="666"/>
      <c r="N40" s="666"/>
      <c r="O40" s="666"/>
      <c r="P40" s="666"/>
      <c r="Q40" s="666"/>
      <c r="R40" s="666"/>
      <c r="S40" s="666"/>
      <c r="T40" s="667"/>
      <c r="U40" s="607">
        <v>3</v>
      </c>
      <c r="V40" s="608"/>
      <c r="W40" s="607">
        <v>4</v>
      </c>
      <c r="X40" s="608"/>
      <c r="Y40" s="607">
        <v>5</v>
      </c>
      <c r="Z40" s="608"/>
      <c r="AA40" s="607">
        <v>6</v>
      </c>
      <c r="AB40" s="608"/>
      <c r="AC40" s="607">
        <v>7</v>
      </c>
      <c r="AD40" s="608"/>
      <c r="AE40" s="607">
        <v>8</v>
      </c>
      <c r="AF40" s="608"/>
      <c r="AG40" s="607">
        <v>9</v>
      </c>
      <c r="AH40" s="608"/>
      <c r="AI40" s="607">
        <v>10</v>
      </c>
      <c r="AJ40" s="608"/>
      <c r="AK40" s="607">
        <v>11</v>
      </c>
      <c r="AL40" s="608"/>
      <c r="AM40" s="607">
        <v>12</v>
      </c>
      <c r="AN40" s="608"/>
      <c r="AO40" s="607">
        <v>13</v>
      </c>
      <c r="AP40" s="608"/>
      <c r="AQ40" s="609">
        <v>11</v>
      </c>
      <c r="AR40" s="610"/>
      <c r="AS40" s="609">
        <v>12</v>
      </c>
      <c r="AT40" s="610"/>
      <c r="AU40" s="609">
        <v>13</v>
      </c>
      <c r="AV40" s="610"/>
      <c r="AW40" s="609">
        <v>14</v>
      </c>
      <c r="AX40" s="610"/>
      <c r="AY40" s="609">
        <v>15</v>
      </c>
      <c r="AZ40" s="610"/>
      <c r="BA40" s="609">
        <v>16</v>
      </c>
      <c r="BB40" s="610"/>
      <c r="BC40" s="742"/>
      <c r="BD40" s="742"/>
      <c r="BE40" s="742"/>
      <c r="BF40" s="742"/>
    </row>
    <row r="41" spans="1:79" s="147" customFormat="1" ht="25.5" customHeight="1" thickBot="1">
      <c r="D41" s="416" t="s">
        <v>103</v>
      </c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8"/>
      <c r="BC41" s="373"/>
      <c r="BD41" s="373"/>
      <c r="BE41" s="373"/>
      <c r="BF41" s="373"/>
      <c r="BH41" s="184"/>
      <c r="BI41" s="184"/>
      <c r="BJ41" s="184"/>
    </row>
    <row r="42" spans="1:79" s="74" customFormat="1" ht="33" customHeight="1" thickBot="1">
      <c r="B42" s="75"/>
      <c r="D42" s="410" t="s">
        <v>90</v>
      </c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1"/>
      <c r="AY42" s="411"/>
      <c r="AZ42" s="411"/>
      <c r="BA42" s="411"/>
      <c r="BB42" s="412"/>
      <c r="BC42" s="372"/>
      <c r="BD42" s="372"/>
      <c r="BE42" s="372"/>
      <c r="BF42" s="372"/>
      <c r="BH42" s="76"/>
      <c r="BI42" s="80"/>
      <c r="BJ42" s="80"/>
    </row>
    <row r="43" spans="1:79" s="397" customFormat="1" ht="33.75" customHeight="1">
      <c r="C43" s="398"/>
      <c r="D43" s="650" t="s">
        <v>75</v>
      </c>
      <c r="E43" s="651"/>
      <c r="F43" s="652"/>
      <c r="G43" s="653" t="s">
        <v>353</v>
      </c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5"/>
      <c r="U43" s="625"/>
      <c r="V43" s="668"/>
      <c r="W43" s="623"/>
      <c r="X43" s="624"/>
      <c r="Y43" s="623"/>
      <c r="Z43" s="624"/>
      <c r="AA43" s="625"/>
      <c r="AB43" s="624"/>
      <c r="AC43" s="623">
        <v>2</v>
      </c>
      <c r="AD43" s="626"/>
      <c r="AE43" s="623">
        <f>AC43*30</f>
        <v>60</v>
      </c>
      <c r="AF43" s="624"/>
      <c r="AG43" s="730"/>
      <c r="AH43" s="731"/>
      <c r="AI43" s="623"/>
      <c r="AJ43" s="668"/>
      <c r="AK43" s="623"/>
      <c r="AL43" s="624"/>
      <c r="AM43" s="623"/>
      <c r="AN43" s="624"/>
      <c r="AO43" s="623"/>
      <c r="AP43" s="624"/>
      <c r="AQ43" s="729"/>
      <c r="AR43" s="625"/>
      <c r="AS43" s="729"/>
      <c r="AT43" s="625"/>
      <c r="AU43" s="730"/>
      <c r="AV43" s="625"/>
      <c r="AW43" s="729"/>
      <c r="AX43" s="625"/>
      <c r="AY43" s="730"/>
      <c r="AZ43" s="625"/>
      <c r="BA43" s="729"/>
      <c r="BB43" s="731"/>
      <c r="BC43" s="450"/>
      <c r="BD43" s="450"/>
      <c r="BE43" s="450"/>
      <c r="BF43" s="450"/>
      <c r="BH43" s="399"/>
      <c r="BI43" s="400"/>
      <c r="BJ43" s="400"/>
      <c r="BL43" s="519"/>
      <c r="BM43" s="519"/>
      <c r="BN43" s="519"/>
      <c r="BO43" s="519"/>
      <c r="BP43" s="519"/>
      <c r="BQ43" s="519"/>
      <c r="BR43" s="519"/>
      <c r="BS43" s="519"/>
      <c r="BT43" s="519"/>
      <c r="BU43" s="519"/>
      <c r="BV43" s="519"/>
      <c r="BW43" s="519"/>
      <c r="BX43" s="519"/>
      <c r="BY43" s="519"/>
      <c r="BZ43" s="519"/>
      <c r="CA43" s="519"/>
    </row>
    <row r="44" spans="1:79" s="397" customFormat="1" ht="30" customHeight="1">
      <c r="C44" s="401"/>
      <c r="D44" s="447" t="s">
        <v>76</v>
      </c>
      <c r="E44" s="448"/>
      <c r="F44" s="449"/>
      <c r="G44" s="443" t="s">
        <v>355</v>
      </c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5"/>
      <c r="U44" s="440"/>
      <c r="V44" s="446"/>
      <c r="W44" s="479"/>
      <c r="X44" s="480"/>
      <c r="Y44" s="479"/>
      <c r="Z44" s="480"/>
      <c r="AA44" s="440"/>
      <c r="AB44" s="480"/>
      <c r="AC44" s="479">
        <v>2</v>
      </c>
      <c r="AD44" s="481"/>
      <c r="AE44" s="479">
        <f>AC44*30</f>
        <v>60</v>
      </c>
      <c r="AF44" s="480"/>
      <c r="AG44" s="439"/>
      <c r="AH44" s="478"/>
      <c r="AI44" s="479"/>
      <c r="AJ44" s="446"/>
      <c r="AK44" s="479"/>
      <c r="AL44" s="480"/>
      <c r="AM44" s="479"/>
      <c r="AN44" s="480"/>
      <c r="AO44" s="479"/>
      <c r="AP44" s="480"/>
      <c r="AQ44" s="477"/>
      <c r="AR44" s="440"/>
      <c r="AS44" s="446"/>
      <c r="AT44" s="478"/>
      <c r="AU44" s="477"/>
      <c r="AV44" s="440"/>
      <c r="AW44" s="446"/>
      <c r="AX44" s="477"/>
      <c r="AY44" s="439"/>
      <c r="AZ44" s="440"/>
      <c r="BA44" s="446"/>
      <c r="BB44" s="478"/>
      <c r="BC44" s="450"/>
      <c r="BD44" s="450"/>
      <c r="BE44" s="450"/>
      <c r="BF44" s="450"/>
      <c r="BH44" s="402"/>
      <c r="BI44" s="402"/>
      <c r="BJ44" s="402"/>
      <c r="BL44" s="519"/>
      <c r="BM44" s="519"/>
      <c r="BN44" s="519"/>
      <c r="BO44" s="519"/>
      <c r="BP44" s="519"/>
      <c r="BQ44" s="519"/>
      <c r="BR44" s="519"/>
      <c r="BS44" s="519"/>
      <c r="BT44" s="519"/>
      <c r="BU44" s="519"/>
      <c r="BV44" s="519"/>
      <c r="BW44" s="519"/>
      <c r="BX44" s="519"/>
      <c r="BY44" s="519"/>
      <c r="BZ44" s="519"/>
      <c r="CA44" s="519"/>
    </row>
    <row r="45" spans="1:79" s="397" customFormat="1" ht="31.5" customHeight="1">
      <c r="C45" s="398"/>
      <c r="D45" s="447" t="s">
        <v>77</v>
      </c>
      <c r="E45" s="448"/>
      <c r="F45" s="449"/>
      <c r="G45" s="443" t="s">
        <v>359</v>
      </c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5"/>
      <c r="U45" s="440"/>
      <c r="V45" s="446"/>
      <c r="W45" s="479">
        <v>1</v>
      </c>
      <c r="X45" s="480"/>
      <c r="Y45" s="479"/>
      <c r="Z45" s="480"/>
      <c r="AA45" s="440"/>
      <c r="AB45" s="480"/>
      <c r="AC45" s="479">
        <v>2</v>
      </c>
      <c r="AD45" s="481"/>
      <c r="AE45" s="479">
        <f t="shared" ref="AE45:AE46" si="1">AC45*30</f>
        <v>60</v>
      </c>
      <c r="AF45" s="480"/>
      <c r="AG45" s="439"/>
      <c r="AH45" s="478"/>
      <c r="AI45" s="479"/>
      <c r="AJ45" s="446"/>
      <c r="AK45" s="479"/>
      <c r="AL45" s="480"/>
      <c r="AM45" s="479"/>
      <c r="AN45" s="480"/>
      <c r="AO45" s="479"/>
      <c r="AP45" s="480"/>
      <c r="AQ45" s="477"/>
      <c r="AR45" s="440"/>
      <c r="AS45" s="477"/>
      <c r="AT45" s="440"/>
      <c r="AU45" s="439"/>
      <c r="AV45" s="440"/>
      <c r="AW45" s="477"/>
      <c r="AX45" s="440"/>
      <c r="AY45" s="439"/>
      <c r="AZ45" s="440"/>
      <c r="BA45" s="477"/>
      <c r="BB45" s="478"/>
      <c r="BC45" s="450"/>
      <c r="BD45" s="450"/>
      <c r="BE45" s="450"/>
      <c r="BF45" s="450"/>
      <c r="BH45" s="399"/>
      <c r="BI45" s="400"/>
      <c r="BJ45" s="400"/>
      <c r="BL45" s="519"/>
      <c r="BM45" s="519"/>
      <c r="BN45" s="519"/>
      <c r="BO45" s="519"/>
      <c r="BP45" s="519"/>
      <c r="BQ45" s="519"/>
      <c r="BR45" s="519"/>
      <c r="BS45" s="519"/>
      <c r="BT45" s="519"/>
      <c r="BU45" s="519"/>
      <c r="BV45" s="519"/>
      <c r="BW45" s="519"/>
      <c r="BX45" s="519"/>
      <c r="BY45" s="519"/>
      <c r="BZ45" s="519"/>
      <c r="CA45" s="519"/>
    </row>
    <row r="46" spans="1:79" s="397" customFormat="1" ht="23.25" customHeight="1">
      <c r="C46" s="403"/>
      <c r="D46" s="447" t="s">
        <v>78</v>
      </c>
      <c r="E46" s="448"/>
      <c r="F46" s="449"/>
      <c r="G46" s="443" t="s">
        <v>350</v>
      </c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5"/>
      <c r="U46" s="440"/>
      <c r="V46" s="446"/>
      <c r="W46" s="439"/>
      <c r="X46" s="478"/>
      <c r="Y46" s="479"/>
      <c r="Z46" s="480"/>
      <c r="AA46" s="440"/>
      <c r="AB46" s="480"/>
      <c r="AC46" s="479">
        <v>2</v>
      </c>
      <c r="AD46" s="481"/>
      <c r="AE46" s="479">
        <f t="shared" si="1"/>
        <v>60</v>
      </c>
      <c r="AF46" s="480"/>
      <c r="AG46" s="439"/>
      <c r="AH46" s="478"/>
      <c r="AI46" s="479"/>
      <c r="AJ46" s="446"/>
      <c r="AK46" s="479"/>
      <c r="AL46" s="480"/>
      <c r="AM46" s="479"/>
      <c r="AN46" s="480"/>
      <c r="AO46" s="479"/>
      <c r="AP46" s="480"/>
      <c r="AQ46" s="477"/>
      <c r="AR46" s="440"/>
      <c r="AS46" s="477"/>
      <c r="AT46" s="440"/>
      <c r="AU46" s="439"/>
      <c r="AV46" s="440"/>
      <c r="AW46" s="477"/>
      <c r="AX46" s="440"/>
      <c r="AY46" s="439"/>
      <c r="AZ46" s="440"/>
      <c r="BA46" s="477"/>
      <c r="BB46" s="478"/>
      <c r="BC46" s="450"/>
      <c r="BD46" s="450"/>
      <c r="BE46" s="450"/>
      <c r="BF46" s="450"/>
      <c r="BH46" s="402"/>
      <c r="BI46" s="402"/>
      <c r="BJ46" s="402"/>
    </row>
    <row r="47" spans="1:79" s="77" customFormat="1" ht="27.5" customHeight="1">
      <c r="C47" s="229"/>
      <c r="D47" s="404" t="s">
        <v>101</v>
      </c>
      <c r="E47" s="405"/>
      <c r="F47" s="406"/>
      <c r="G47" s="407" t="s">
        <v>348</v>
      </c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9"/>
      <c r="U47" s="431"/>
      <c r="V47" s="432"/>
      <c r="W47" s="431">
        <v>3</v>
      </c>
      <c r="X47" s="432"/>
      <c r="Y47" s="431"/>
      <c r="Z47" s="432"/>
      <c r="AA47" s="434"/>
      <c r="AB47" s="432"/>
      <c r="AC47" s="431">
        <v>2</v>
      </c>
      <c r="AD47" s="432"/>
      <c r="AE47" s="431">
        <f>AC47*30</f>
        <v>60</v>
      </c>
      <c r="AF47" s="432"/>
      <c r="AG47" s="431"/>
      <c r="AH47" s="432"/>
      <c r="AI47" s="431"/>
      <c r="AJ47" s="432"/>
      <c r="AK47" s="431"/>
      <c r="AL47" s="432"/>
      <c r="AM47" s="431"/>
      <c r="AN47" s="432"/>
      <c r="AO47" s="431"/>
      <c r="AP47" s="432"/>
      <c r="AQ47" s="431"/>
      <c r="AR47" s="435"/>
      <c r="AS47" s="433"/>
      <c r="AT47" s="432"/>
      <c r="AU47" s="431"/>
      <c r="AV47" s="435"/>
      <c r="AW47" s="433"/>
      <c r="AX47" s="432"/>
      <c r="AY47" s="431"/>
      <c r="AZ47" s="435"/>
      <c r="BA47" s="433"/>
      <c r="BB47" s="432"/>
      <c r="BC47" s="428"/>
      <c r="BD47" s="428"/>
      <c r="BE47" s="428"/>
      <c r="BF47" s="428"/>
      <c r="BH47" s="78"/>
      <c r="BI47" s="78"/>
      <c r="BJ47" s="78"/>
      <c r="BK47" s="77" t="s">
        <v>129</v>
      </c>
    </row>
    <row r="48" spans="1:79" s="77" customFormat="1" ht="31.5" customHeight="1">
      <c r="D48" s="404" t="s">
        <v>102</v>
      </c>
      <c r="E48" s="405"/>
      <c r="F48" s="406"/>
      <c r="G48" s="407" t="s">
        <v>344</v>
      </c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9"/>
      <c r="U48" s="491"/>
      <c r="V48" s="433"/>
      <c r="W48" s="431"/>
      <c r="X48" s="432"/>
      <c r="Y48" s="429"/>
      <c r="Z48" s="430"/>
      <c r="AA48" s="435"/>
      <c r="AB48" s="430"/>
      <c r="AC48" s="434">
        <v>4</v>
      </c>
      <c r="AD48" s="434"/>
      <c r="AE48" s="429">
        <v>120</v>
      </c>
      <c r="AF48" s="430"/>
      <c r="AG48" s="431"/>
      <c r="AH48" s="432"/>
      <c r="AI48" s="431"/>
      <c r="AJ48" s="434"/>
      <c r="AK48" s="431"/>
      <c r="AL48" s="432"/>
      <c r="AM48" s="431"/>
      <c r="AN48" s="432"/>
      <c r="AO48" s="429"/>
      <c r="AP48" s="430"/>
      <c r="AQ48" s="435"/>
      <c r="AR48" s="438"/>
      <c r="AS48" s="438"/>
      <c r="AT48" s="433"/>
      <c r="AU48" s="429"/>
      <c r="AV48" s="438"/>
      <c r="AW48" s="438"/>
      <c r="AX48" s="430"/>
      <c r="AY48" s="429"/>
      <c r="AZ48" s="438"/>
      <c r="BA48" s="438"/>
      <c r="BB48" s="430"/>
      <c r="BC48" s="428"/>
      <c r="BD48" s="428"/>
      <c r="BE48" s="428"/>
      <c r="BF48" s="428"/>
      <c r="BH48" s="78"/>
      <c r="BI48" s="78"/>
      <c r="BJ48" s="78"/>
    </row>
    <row r="49" spans="3:79" s="77" customFormat="1" ht="27" customHeight="1">
      <c r="D49" s="404" t="s">
        <v>150</v>
      </c>
      <c r="E49" s="405"/>
      <c r="F49" s="406"/>
      <c r="G49" s="488" t="s">
        <v>343</v>
      </c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90"/>
      <c r="U49" s="491"/>
      <c r="V49" s="433"/>
      <c r="W49" s="431"/>
      <c r="X49" s="432"/>
      <c r="Y49" s="429"/>
      <c r="Z49" s="430"/>
      <c r="AA49" s="435"/>
      <c r="AB49" s="430"/>
      <c r="AC49" s="431">
        <v>4</v>
      </c>
      <c r="AD49" s="435"/>
      <c r="AE49" s="431">
        <v>120</v>
      </c>
      <c r="AF49" s="435"/>
      <c r="AG49" s="431"/>
      <c r="AH49" s="432"/>
      <c r="AI49" s="431"/>
      <c r="AJ49" s="434"/>
      <c r="AK49" s="431"/>
      <c r="AL49" s="432"/>
      <c r="AM49" s="431"/>
      <c r="AN49" s="432"/>
      <c r="AO49" s="429"/>
      <c r="AP49" s="430"/>
      <c r="AQ49" s="435"/>
      <c r="AR49" s="438"/>
      <c r="AS49" s="438"/>
      <c r="AT49" s="433"/>
      <c r="AU49" s="429"/>
      <c r="AV49" s="438"/>
      <c r="AW49" s="438"/>
      <c r="AX49" s="430"/>
      <c r="AY49" s="429"/>
      <c r="AZ49" s="438"/>
      <c r="BA49" s="438"/>
      <c r="BB49" s="430"/>
      <c r="BC49" s="428"/>
      <c r="BD49" s="428"/>
      <c r="BE49" s="428"/>
      <c r="BF49" s="428"/>
      <c r="BH49" s="78"/>
      <c r="BI49" s="78"/>
      <c r="BJ49" s="78"/>
    </row>
    <row r="50" spans="3:79" s="397" customFormat="1" ht="33.75" customHeight="1">
      <c r="C50" s="403"/>
      <c r="D50" s="447" t="s">
        <v>151</v>
      </c>
      <c r="E50" s="448"/>
      <c r="F50" s="449"/>
      <c r="G50" s="443" t="s">
        <v>349</v>
      </c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5"/>
      <c r="U50" s="440"/>
      <c r="V50" s="446"/>
      <c r="W50" s="439"/>
      <c r="X50" s="478"/>
      <c r="Y50" s="479"/>
      <c r="Z50" s="480"/>
      <c r="AA50" s="440"/>
      <c r="AB50" s="480"/>
      <c r="AC50" s="479">
        <v>3</v>
      </c>
      <c r="AD50" s="481"/>
      <c r="AE50" s="479">
        <f t="shared" ref="AE50" si="2">AC50*30</f>
        <v>90</v>
      </c>
      <c r="AF50" s="480"/>
      <c r="AG50" s="439"/>
      <c r="AH50" s="478"/>
      <c r="AI50" s="479"/>
      <c r="AJ50" s="446"/>
      <c r="AK50" s="479"/>
      <c r="AL50" s="480"/>
      <c r="AM50" s="479"/>
      <c r="AN50" s="480"/>
      <c r="AO50" s="479"/>
      <c r="AP50" s="480"/>
      <c r="AQ50" s="477"/>
      <c r="AR50" s="440"/>
      <c r="AS50" s="477"/>
      <c r="AT50" s="440"/>
      <c r="AU50" s="439"/>
      <c r="AV50" s="440"/>
      <c r="AW50" s="477"/>
      <c r="AX50" s="440"/>
      <c r="AY50" s="439"/>
      <c r="AZ50" s="440"/>
      <c r="BA50" s="477"/>
      <c r="BB50" s="478"/>
      <c r="BC50" s="450"/>
      <c r="BD50" s="450"/>
      <c r="BE50" s="450"/>
      <c r="BF50" s="450"/>
      <c r="BH50" s="402"/>
      <c r="BI50" s="402"/>
      <c r="BJ50" s="402"/>
    </row>
    <row r="51" spans="3:79" s="397" customFormat="1" ht="29.25" customHeight="1">
      <c r="D51" s="447" t="s">
        <v>152</v>
      </c>
      <c r="E51" s="448"/>
      <c r="F51" s="449"/>
      <c r="G51" s="443" t="s">
        <v>367</v>
      </c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5"/>
      <c r="U51" s="440"/>
      <c r="V51" s="446"/>
      <c r="W51" s="439"/>
      <c r="X51" s="478"/>
      <c r="Y51" s="439"/>
      <c r="Z51" s="478"/>
      <c r="AA51" s="440"/>
      <c r="AB51" s="480"/>
      <c r="AC51" s="479">
        <v>6</v>
      </c>
      <c r="AD51" s="446"/>
      <c r="AE51" s="479">
        <f>AC51*30</f>
        <v>180</v>
      </c>
      <c r="AF51" s="480"/>
      <c r="AG51" s="439"/>
      <c r="AH51" s="478"/>
      <c r="AI51" s="479"/>
      <c r="AJ51" s="446"/>
      <c r="AK51" s="479"/>
      <c r="AL51" s="480"/>
      <c r="AM51" s="479"/>
      <c r="AN51" s="480"/>
      <c r="AO51" s="479"/>
      <c r="AP51" s="480"/>
      <c r="AQ51" s="477"/>
      <c r="AR51" s="440"/>
      <c r="AS51" s="446"/>
      <c r="AT51" s="478"/>
      <c r="AU51" s="439"/>
      <c r="AV51" s="440"/>
      <c r="AW51" s="446"/>
      <c r="AX51" s="477"/>
      <c r="AY51" s="439"/>
      <c r="AZ51" s="477"/>
      <c r="BA51" s="446"/>
      <c r="BB51" s="478"/>
      <c r="BC51" s="450"/>
      <c r="BD51" s="450"/>
      <c r="BE51" s="450"/>
      <c r="BF51" s="450"/>
      <c r="BH51" s="402"/>
      <c r="BI51" s="402"/>
      <c r="BJ51" s="402"/>
    </row>
    <row r="52" spans="3:79" s="77" customFormat="1" ht="27.75" customHeight="1">
      <c r="D52" s="404" t="s">
        <v>153</v>
      </c>
      <c r="E52" s="405"/>
      <c r="F52" s="406"/>
      <c r="G52" s="407" t="s">
        <v>113</v>
      </c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9"/>
      <c r="U52" s="431">
        <v>6</v>
      </c>
      <c r="V52" s="432"/>
      <c r="W52" s="431">
        <v>4</v>
      </c>
      <c r="X52" s="432"/>
      <c r="Y52" s="431"/>
      <c r="Z52" s="432"/>
      <c r="AA52" s="434">
        <v>3.5</v>
      </c>
      <c r="AB52" s="432"/>
      <c r="AC52" s="431">
        <v>6</v>
      </c>
      <c r="AD52" s="432"/>
      <c r="AE52" s="431">
        <f>AC52*30</f>
        <v>180</v>
      </c>
      <c r="AF52" s="432"/>
      <c r="AG52" s="431">
        <f>AI52+AK52+AM52</f>
        <v>126</v>
      </c>
      <c r="AH52" s="432"/>
      <c r="AI52" s="431"/>
      <c r="AJ52" s="432"/>
      <c r="AK52" s="431">
        <v>126</v>
      </c>
      <c r="AL52" s="432"/>
      <c r="AM52" s="431"/>
      <c r="AN52" s="432"/>
      <c r="AO52" s="431">
        <f>AE52-AG52</f>
        <v>54</v>
      </c>
      <c r="AP52" s="432"/>
      <c r="AQ52" s="431"/>
      <c r="AR52" s="435"/>
      <c r="AS52" s="433"/>
      <c r="AT52" s="432"/>
      <c r="AU52" s="431">
        <v>2</v>
      </c>
      <c r="AV52" s="435"/>
      <c r="AW52" s="434">
        <v>2</v>
      </c>
      <c r="AX52" s="435"/>
      <c r="AY52" s="431">
        <v>2</v>
      </c>
      <c r="AZ52" s="435"/>
      <c r="BA52" s="433">
        <v>2</v>
      </c>
      <c r="BB52" s="432"/>
      <c r="BC52" s="428"/>
      <c r="BD52" s="428"/>
      <c r="BE52" s="428"/>
      <c r="BF52" s="428"/>
      <c r="BG52" s="428"/>
      <c r="BH52" s="428"/>
      <c r="BI52" s="428"/>
      <c r="BJ52" s="428"/>
      <c r="BK52" s="428"/>
      <c r="BL52" s="428"/>
      <c r="BM52" s="428"/>
      <c r="BN52" s="428"/>
      <c r="BO52" s="428"/>
      <c r="BP52" s="428"/>
      <c r="BQ52" s="428"/>
      <c r="BR52" s="428"/>
      <c r="BS52" s="428"/>
      <c r="BT52" s="428"/>
      <c r="BU52" s="428"/>
      <c r="BV52" s="428"/>
      <c r="BW52" s="428"/>
      <c r="BX52" s="428"/>
      <c r="BY52" s="428"/>
      <c r="BZ52" s="428"/>
    </row>
    <row r="53" spans="3:79" s="397" customFormat="1" ht="32.25" customHeight="1">
      <c r="C53" s="403"/>
      <c r="D53" s="447" t="s">
        <v>264</v>
      </c>
      <c r="E53" s="448"/>
      <c r="F53" s="449"/>
      <c r="G53" s="443" t="s">
        <v>125</v>
      </c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5"/>
      <c r="U53" s="440">
        <v>1.2</v>
      </c>
      <c r="V53" s="446"/>
      <c r="W53" s="439"/>
      <c r="X53" s="478"/>
      <c r="Y53" s="479">
        <v>1.2</v>
      </c>
      <c r="Z53" s="480"/>
      <c r="AA53" s="440">
        <v>1.2</v>
      </c>
      <c r="AB53" s="480"/>
      <c r="AC53" s="479">
        <v>13</v>
      </c>
      <c r="AD53" s="481"/>
      <c r="AE53" s="479">
        <f t="shared" ref="AE53" si="3">AC53*30</f>
        <v>390</v>
      </c>
      <c r="AF53" s="480"/>
      <c r="AG53" s="439">
        <f t="shared" ref="AG53" si="4">+SUM(AI53:AN53)</f>
        <v>198</v>
      </c>
      <c r="AH53" s="478"/>
      <c r="AI53" s="479">
        <v>72</v>
      </c>
      <c r="AJ53" s="446"/>
      <c r="AK53" s="479">
        <v>126</v>
      </c>
      <c r="AL53" s="480"/>
      <c r="AM53" s="479"/>
      <c r="AN53" s="480"/>
      <c r="AO53" s="479">
        <f t="shared" ref="AO53" si="5">AE53-AG53</f>
        <v>192</v>
      </c>
      <c r="AP53" s="480"/>
      <c r="AQ53" s="477">
        <v>5</v>
      </c>
      <c r="AR53" s="440"/>
      <c r="AS53" s="477">
        <v>6</v>
      </c>
      <c r="AT53" s="440"/>
      <c r="AU53" s="439"/>
      <c r="AV53" s="440"/>
      <c r="AW53" s="477"/>
      <c r="AX53" s="440"/>
      <c r="AY53" s="439"/>
      <c r="AZ53" s="440"/>
      <c r="BA53" s="477"/>
      <c r="BB53" s="478"/>
      <c r="BC53" s="450"/>
      <c r="BD53" s="450"/>
      <c r="BE53" s="450"/>
      <c r="BF53" s="450"/>
      <c r="BH53" s="402"/>
      <c r="BI53" s="402"/>
      <c r="BJ53" s="402"/>
      <c r="BK53" s="397" t="s">
        <v>129</v>
      </c>
    </row>
    <row r="54" spans="3:79" s="397" customFormat="1" ht="30" customHeight="1">
      <c r="C54" s="403"/>
      <c r="D54" s="447" t="s">
        <v>265</v>
      </c>
      <c r="E54" s="448"/>
      <c r="F54" s="449"/>
      <c r="G54" s="443" t="s">
        <v>126</v>
      </c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5"/>
      <c r="U54" s="440">
        <v>1.2</v>
      </c>
      <c r="V54" s="446"/>
      <c r="W54" s="439"/>
      <c r="X54" s="478"/>
      <c r="Y54" s="479">
        <v>1.2</v>
      </c>
      <c r="Z54" s="480"/>
      <c r="AA54" s="440">
        <v>1.2</v>
      </c>
      <c r="AB54" s="480"/>
      <c r="AC54" s="479">
        <v>13</v>
      </c>
      <c r="AD54" s="481"/>
      <c r="AE54" s="479">
        <f t="shared" ref="AE54:AE56" si="6">AC54*30</f>
        <v>390</v>
      </c>
      <c r="AF54" s="480"/>
      <c r="AG54" s="439">
        <f t="shared" ref="AG54:AG55" si="7">+SUM(AI54:AN54)</f>
        <v>198</v>
      </c>
      <c r="AH54" s="478"/>
      <c r="AI54" s="479">
        <v>108</v>
      </c>
      <c r="AJ54" s="446"/>
      <c r="AK54" s="479">
        <v>18</v>
      </c>
      <c r="AL54" s="480"/>
      <c r="AM54" s="479">
        <v>72</v>
      </c>
      <c r="AN54" s="480"/>
      <c r="AO54" s="479">
        <v>192</v>
      </c>
      <c r="AP54" s="480"/>
      <c r="AQ54" s="477">
        <v>5</v>
      </c>
      <c r="AR54" s="440"/>
      <c r="AS54" s="477">
        <v>6</v>
      </c>
      <c r="AT54" s="440"/>
      <c r="AU54" s="439"/>
      <c r="AV54" s="440"/>
      <c r="AW54" s="477"/>
      <c r="AX54" s="440"/>
      <c r="AY54" s="439"/>
      <c r="AZ54" s="440"/>
      <c r="BA54" s="477"/>
      <c r="BB54" s="478"/>
      <c r="BC54" s="450"/>
      <c r="BD54" s="450"/>
      <c r="BE54" s="450"/>
      <c r="BF54" s="450"/>
      <c r="BH54" s="402"/>
      <c r="BI54" s="402"/>
      <c r="BJ54" s="402"/>
    </row>
    <row r="55" spans="3:79" s="397" customFormat="1" ht="30" customHeight="1">
      <c r="C55" s="403"/>
      <c r="D55" s="447" t="s">
        <v>266</v>
      </c>
      <c r="E55" s="448"/>
      <c r="F55" s="449"/>
      <c r="G55" s="443" t="s">
        <v>139</v>
      </c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5"/>
      <c r="U55" s="440">
        <v>1.2</v>
      </c>
      <c r="V55" s="446"/>
      <c r="W55" s="439"/>
      <c r="X55" s="478"/>
      <c r="Y55" s="479">
        <v>1.2</v>
      </c>
      <c r="Z55" s="480"/>
      <c r="AA55" s="440">
        <v>1.2</v>
      </c>
      <c r="AB55" s="480"/>
      <c r="AC55" s="479">
        <v>14</v>
      </c>
      <c r="AD55" s="481"/>
      <c r="AE55" s="479">
        <f t="shared" si="6"/>
        <v>420</v>
      </c>
      <c r="AF55" s="480"/>
      <c r="AG55" s="439">
        <f t="shared" si="7"/>
        <v>216</v>
      </c>
      <c r="AH55" s="478"/>
      <c r="AI55" s="479">
        <v>108</v>
      </c>
      <c r="AJ55" s="446"/>
      <c r="AK55" s="479">
        <v>36</v>
      </c>
      <c r="AL55" s="480"/>
      <c r="AM55" s="479">
        <v>72</v>
      </c>
      <c r="AN55" s="480"/>
      <c r="AO55" s="479">
        <f t="shared" ref="AO55" si="8">AE55-AG55</f>
        <v>204</v>
      </c>
      <c r="AP55" s="480"/>
      <c r="AQ55" s="477">
        <v>6</v>
      </c>
      <c r="AR55" s="440"/>
      <c r="AS55" s="477">
        <v>6</v>
      </c>
      <c r="AT55" s="440"/>
      <c r="AU55" s="439"/>
      <c r="AV55" s="440"/>
      <c r="AW55" s="477"/>
      <c r="AX55" s="440"/>
      <c r="AY55" s="439"/>
      <c r="AZ55" s="440"/>
      <c r="BA55" s="477"/>
      <c r="BB55" s="478"/>
      <c r="BC55" s="450"/>
      <c r="BD55" s="450"/>
      <c r="BE55" s="450"/>
      <c r="BF55" s="450"/>
      <c r="BH55" s="402"/>
      <c r="BI55" s="402" t="s">
        <v>129</v>
      </c>
      <c r="BJ55" s="402"/>
    </row>
    <row r="56" spans="3:79" s="397" customFormat="1" ht="30" customHeight="1" thickBot="1">
      <c r="C56" s="403"/>
      <c r="D56" s="815" t="s">
        <v>267</v>
      </c>
      <c r="E56" s="816"/>
      <c r="F56" s="817"/>
      <c r="G56" s="745" t="s">
        <v>360</v>
      </c>
      <c r="H56" s="746"/>
      <c r="I56" s="746"/>
      <c r="J56" s="746"/>
      <c r="K56" s="746"/>
      <c r="L56" s="746"/>
      <c r="M56" s="746"/>
      <c r="N56" s="746"/>
      <c r="O56" s="746"/>
      <c r="P56" s="746"/>
      <c r="Q56" s="746"/>
      <c r="R56" s="746"/>
      <c r="S56" s="746"/>
      <c r="T56" s="747"/>
      <c r="U56" s="486">
        <v>1</v>
      </c>
      <c r="V56" s="737"/>
      <c r="W56" s="485"/>
      <c r="X56" s="733"/>
      <c r="Y56" s="499"/>
      <c r="Z56" s="500"/>
      <c r="AA56" s="486"/>
      <c r="AB56" s="500"/>
      <c r="AC56" s="499">
        <v>5</v>
      </c>
      <c r="AD56" s="736"/>
      <c r="AE56" s="499">
        <f t="shared" si="6"/>
        <v>150</v>
      </c>
      <c r="AF56" s="500"/>
      <c r="AG56" s="485"/>
      <c r="AH56" s="733"/>
      <c r="AI56" s="499"/>
      <c r="AJ56" s="737"/>
      <c r="AK56" s="499"/>
      <c r="AL56" s="500"/>
      <c r="AM56" s="499"/>
      <c r="AN56" s="500"/>
      <c r="AO56" s="499"/>
      <c r="AP56" s="500"/>
      <c r="AQ56" s="732"/>
      <c r="AR56" s="486"/>
      <c r="AS56" s="732"/>
      <c r="AT56" s="486"/>
      <c r="AU56" s="485"/>
      <c r="AV56" s="486"/>
      <c r="AW56" s="732"/>
      <c r="AX56" s="486"/>
      <c r="AY56" s="485"/>
      <c r="AZ56" s="486"/>
      <c r="BA56" s="732"/>
      <c r="BB56" s="733"/>
      <c r="BC56" s="450"/>
      <c r="BD56" s="450"/>
      <c r="BE56" s="450"/>
      <c r="BF56" s="450"/>
      <c r="BH56" s="402"/>
      <c r="BI56" s="402"/>
      <c r="BJ56" s="402"/>
    </row>
    <row r="57" spans="3:79" s="232" customFormat="1" ht="26" thickBot="1">
      <c r="D57" s="779" t="s">
        <v>104</v>
      </c>
      <c r="E57" s="779"/>
      <c r="F57" s="779"/>
      <c r="G57" s="779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501">
        <v>8</v>
      </c>
      <c r="V57" s="501"/>
      <c r="W57" s="501">
        <v>3</v>
      </c>
      <c r="X57" s="501"/>
      <c r="Y57" s="501">
        <v>6</v>
      </c>
      <c r="Z57" s="501"/>
      <c r="AA57" s="526">
        <v>8</v>
      </c>
      <c r="AB57" s="526"/>
      <c r="AC57" s="501">
        <f>SUM(AC43:AD56)</f>
        <v>78</v>
      </c>
      <c r="AD57" s="501"/>
      <c r="AE57" s="501">
        <f>SUM(AE43:AF56)</f>
        <v>2340</v>
      </c>
      <c r="AF57" s="501"/>
      <c r="AG57" s="501">
        <f>SUM(AG43:AH56)</f>
        <v>738</v>
      </c>
      <c r="AH57" s="501"/>
      <c r="AI57" s="501">
        <f>SUM(AI43:AJ56)</f>
        <v>288</v>
      </c>
      <c r="AJ57" s="501"/>
      <c r="AK57" s="501">
        <f>SUM(AK43:AL56)</f>
        <v>306</v>
      </c>
      <c r="AL57" s="501"/>
      <c r="AM57" s="501">
        <f>SUM(AM43:AN56)</f>
        <v>144</v>
      </c>
      <c r="AN57" s="501"/>
      <c r="AO57" s="501">
        <f>SUM(AO43:AP56)</f>
        <v>642</v>
      </c>
      <c r="AP57" s="501"/>
      <c r="AQ57" s="527">
        <f>SUM(AQ43:AR56)</f>
        <v>16</v>
      </c>
      <c r="AR57" s="494"/>
      <c r="AS57" s="494">
        <f>SUM(AS43:AT56)</f>
        <v>18</v>
      </c>
      <c r="AT57" s="495"/>
      <c r="AU57" s="527">
        <f>SUM(AU43:AV56)</f>
        <v>2</v>
      </c>
      <c r="AV57" s="494"/>
      <c r="AW57" s="494">
        <f>SUM(AW43:AX56)</f>
        <v>2</v>
      </c>
      <c r="AX57" s="495"/>
      <c r="AY57" s="527">
        <f>SUM(AY43:AZ56)</f>
        <v>2</v>
      </c>
      <c r="AZ57" s="494"/>
      <c r="BA57" s="494">
        <f>SUM(BA43:BB56)</f>
        <v>2</v>
      </c>
      <c r="BB57" s="495"/>
      <c r="BC57" s="487"/>
      <c r="BD57" s="487"/>
      <c r="BE57" s="487"/>
      <c r="BF57" s="487"/>
      <c r="BH57" s="249"/>
      <c r="BI57" s="234"/>
      <c r="BJ57" s="234"/>
    </row>
    <row r="58" spans="3:79" s="77" customFormat="1" ht="24" customHeight="1" thickBot="1">
      <c r="D58" s="410" t="s">
        <v>94</v>
      </c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1"/>
      <c r="AK58" s="411"/>
      <c r="AL58" s="411"/>
      <c r="AM58" s="411"/>
      <c r="AN58" s="411"/>
      <c r="AO58" s="411"/>
      <c r="AP58" s="411"/>
      <c r="AQ58" s="411"/>
      <c r="AR58" s="411"/>
      <c r="AS58" s="411"/>
      <c r="AT58" s="411"/>
      <c r="AU58" s="411"/>
      <c r="AV58" s="411"/>
      <c r="AW58" s="411"/>
      <c r="AX58" s="411"/>
      <c r="AY58" s="411"/>
      <c r="AZ58" s="411"/>
      <c r="BA58" s="411"/>
      <c r="BB58" s="412"/>
      <c r="BC58" s="372"/>
      <c r="BD58" s="372"/>
      <c r="BE58" s="372"/>
      <c r="BF58" s="372"/>
      <c r="BH58" s="292" t="s">
        <v>129</v>
      </c>
      <c r="BI58" s="78"/>
      <c r="BJ58" s="78"/>
    </row>
    <row r="59" spans="3:79" s="397" customFormat="1" ht="30.75" customHeight="1">
      <c r="C59" s="403"/>
      <c r="D59" s="818" t="s">
        <v>81</v>
      </c>
      <c r="E59" s="819"/>
      <c r="F59" s="820"/>
      <c r="G59" s="821" t="s">
        <v>356</v>
      </c>
      <c r="H59" s="822"/>
      <c r="I59" s="822"/>
      <c r="J59" s="822"/>
      <c r="K59" s="822"/>
      <c r="L59" s="822"/>
      <c r="M59" s="822"/>
      <c r="N59" s="822"/>
      <c r="O59" s="822"/>
      <c r="P59" s="822"/>
      <c r="Q59" s="822"/>
      <c r="R59" s="822"/>
      <c r="S59" s="822"/>
      <c r="T59" s="823"/>
      <c r="U59" s="678"/>
      <c r="V59" s="824"/>
      <c r="W59" s="679"/>
      <c r="X59" s="727"/>
      <c r="Y59" s="678"/>
      <c r="Z59" s="824"/>
      <c r="AA59" s="675"/>
      <c r="AB59" s="676"/>
      <c r="AC59" s="675">
        <v>3</v>
      </c>
      <c r="AD59" s="833"/>
      <c r="AE59" s="675">
        <f t="shared" ref="AE59" si="9">AC59*30</f>
        <v>90</v>
      </c>
      <c r="AF59" s="676"/>
      <c r="AG59" s="679"/>
      <c r="AH59" s="727"/>
      <c r="AI59" s="675"/>
      <c r="AJ59" s="824"/>
      <c r="AK59" s="675"/>
      <c r="AL59" s="676"/>
      <c r="AM59" s="675"/>
      <c r="AN59" s="676"/>
      <c r="AO59" s="675"/>
      <c r="AP59" s="676"/>
      <c r="AQ59" s="677"/>
      <c r="AR59" s="678"/>
      <c r="AS59" s="677"/>
      <c r="AT59" s="678"/>
      <c r="AU59" s="679"/>
      <c r="AV59" s="678"/>
      <c r="AW59" s="677"/>
      <c r="AX59" s="678"/>
      <c r="AY59" s="679"/>
      <c r="AZ59" s="678"/>
      <c r="BA59" s="677"/>
      <c r="BB59" s="727"/>
      <c r="BC59" s="450"/>
      <c r="BD59" s="450"/>
      <c r="BE59" s="450"/>
      <c r="BF59" s="450"/>
      <c r="BH59" s="402"/>
      <c r="BI59" s="402"/>
      <c r="BJ59" s="402"/>
    </row>
    <row r="60" spans="3:79" s="397" customFormat="1" ht="32.25" customHeight="1">
      <c r="C60" s="403"/>
      <c r="D60" s="447" t="s">
        <v>154</v>
      </c>
      <c r="E60" s="448"/>
      <c r="F60" s="449"/>
      <c r="G60" s="443" t="s">
        <v>357</v>
      </c>
      <c r="H60" s="444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5"/>
      <c r="U60" s="440"/>
      <c r="V60" s="446"/>
      <c r="W60" s="439"/>
      <c r="X60" s="478"/>
      <c r="Y60" s="440"/>
      <c r="Z60" s="446"/>
      <c r="AA60" s="479"/>
      <c r="AB60" s="480"/>
      <c r="AC60" s="479">
        <v>3</v>
      </c>
      <c r="AD60" s="481"/>
      <c r="AE60" s="479">
        <f t="shared" ref="AE60:AE65" si="10">AC60*30</f>
        <v>90</v>
      </c>
      <c r="AF60" s="480"/>
      <c r="AG60" s="439"/>
      <c r="AH60" s="478"/>
      <c r="AI60" s="479"/>
      <c r="AJ60" s="446"/>
      <c r="AK60" s="479"/>
      <c r="AL60" s="480"/>
      <c r="AM60" s="479"/>
      <c r="AN60" s="480"/>
      <c r="AO60" s="479"/>
      <c r="AP60" s="480"/>
      <c r="AQ60" s="477"/>
      <c r="AR60" s="440"/>
      <c r="AS60" s="477"/>
      <c r="AT60" s="440"/>
      <c r="AU60" s="439"/>
      <c r="AV60" s="440"/>
      <c r="AW60" s="477"/>
      <c r="AX60" s="440"/>
      <c r="AY60" s="439"/>
      <c r="AZ60" s="440"/>
      <c r="BA60" s="477"/>
      <c r="BB60" s="478"/>
      <c r="BC60" s="450"/>
      <c r="BD60" s="450"/>
      <c r="BE60" s="450"/>
      <c r="BF60" s="450"/>
      <c r="BH60" s="402"/>
      <c r="BI60" s="402"/>
      <c r="BJ60" s="402"/>
    </row>
    <row r="61" spans="3:79" s="397" customFormat="1" ht="29.25" customHeight="1">
      <c r="C61" s="403"/>
      <c r="D61" s="447" t="s">
        <v>127</v>
      </c>
      <c r="E61" s="448"/>
      <c r="F61" s="449"/>
      <c r="G61" s="443" t="s">
        <v>351</v>
      </c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5"/>
      <c r="U61" s="440"/>
      <c r="V61" s="446"/>
      <c r="W61" s="439">
        <v>2</v>
      </c>
      <c r="X61" s="478"/>
      <c r="Y61" s="440"/>
      <c r="Z61" s="446"/>
      <c r="AA61" s="479"/>
      <c r="AB61" s="480"/>
      <c r="AC61" s="479">
        <v>4</v>
      </c>
      <c r="AD61" s="481"/>
      <c r="AE61" s="479">
        <f t="shared" si="10"/>
        <v>120</v>
      </c>
      <c r="AF61" s="480"/>
      <c r="AG61" s="439"/>
      <c r="AH61" s="478"/>
      <c r="AI61" s="479"/>
      <c r="AJ61" s="446"/>
      <c r="AK61" s="479"/>
      <c r="AL61" s="480"/>
      <c r="AM61" s="479"/>
      <c r="AN61" s="480"/>
      <c r="AO61" s="479"/>
      <c r="AP61" s="480"/>
      <c r="AQ61" s="477"/>
      <c r="AR61" s="440"/>
      <c r="AS61" s="492"/>
      <c r="AT61" s="493"/>
      <c r="AU61" s="439"/>
      <c r="AV61" s="440"/>
      <c r="AW61" s="477"/>
      <c r="AX61" s="440"/>
      <c r="AY61" s="439"/>
      <c r="AZ61" s="440"/>
      <c r="BA61" s="477"/>
      <c r="BB61" s="478"/>
      <c r="BC61" s="450"/>
      <c r="BD61" s="450"/>
      <c r="BE61" s="450"/>
      <c r="BF61" s="450"/>
      <c r="BH61" s="402"/>
      <c r="BI61" s="402"/>
      <c r="BJ61" s="402"/>
    </row>
    <row r="62" spans="3:79" s="77" customFormat="1" ht="31.5" customHeight="1">
      <c r="C62" s="79"/>
      <c r="D62" s="404" t="s">
        <v>155</v>
      </c>
      <c r="E62" s="405"/>
      <c r="F62" s="406"/>
      <c r="G62" s="407" t="s">
        <v>140</v>
      </c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9"/>
      <c r="U62" s="435">
        <v>4.5</v>
      </c>
      <c r="V62" s="433"/>
      <c r="W62" s="431"/>
      <c r="X62" s="432"/>
      <c r="Y62" s="435"/>
      <c r="Z62" s="433"/>
      <c r="AA62" s="429">
        <v>4.5</v>
      </c>
      <c r="AB62" s="430"/>
      <c r="AC62" s="429">
        <v>8.5</v>
      </c>
      <c r="AD62" s="438"/>
      <c r="AE62" s="429">
        <f t="shared" si="10"/>
        <v>255</v>
      </c>
      <c r="AF62" s="430"/>
      <c r="AG62" s="431">
        <f t="shared" ref="AG62" si="11">+SUM(AI62:AN62)</f>
        <v>108</v>
      </c>
      <c r="AH62" s="432"/>
      <c r="AI62" s="429">
        <v>72</v>
      </c>
      <c r="AJ62" s="433"/>
      <c r="AK62" s="429"/>
      <c r="AL62" s="430"/>
      <c r="AM62" s="429">
        <v>36</v>
      </c>
      <c r="AN62" s="430"/>
      <c r="AO62" s="429">
        <f t="shared" ref="AO62:AO65" si="12">AE62-AG62</f>
        <v>147</v>
      </c>
      <c r="AP62" s="430"/>
      <c r="AQ62" s="434"/>
      <c r="AR62" s="435"/>
      <c r="AS62" s="434"/>
      <c r="AT62" s="434"/>
      <c r="AU62" s="725"/>
      <c r="AV62" s="550"/>
      <c r="AW62" s="496">
        <v>3</v>
      </c>
      <c r="AX62" s="550"/>
      <c r="AY62" s="725">
        <v>3</v>
      </c>
      <c r="AZ62" s="550"/>
      <c r="BA62" s="496"/>
      <c r="BB62" s="497"/>
      <c r="BC62" s="428"/>
      <c r="BD62" s="428"/>
      <c r="BE62" s="428"/>
      <c r="BF62" s="428"/>
      <c r="BH62" s="78"/>
      <c r="BI62" s="78"/>
      <c r="BJ62" s="78"/>
    </row>
    <row r="63" spans="3:79" s="77" customFormat="1" ht="42.5" customHeight="1">
      <c r="C63" s="79"/>
      <c r="D63" s="404" t="s">
        <v>156</v>
      </c>
      <c r="E63" s="405"/>
      <c r="F63" s="406"/>
      <c r="G63" s="407" t="s">
        <v>141</v>
      </c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9"/>
      <c r="U63" s="435"/>
      <c r="V63" s="433"/>
      <c r="W63" s="431">
        <v>5</v>
      </c>
      <c r="X63" s="432"/>
      <c r="Y63" s="435"/>
      <c r="Z63" s="433"/>
      <c r="AA63" s="429"/>
      <c r="AB63" s="430"/>
      <c r="AC63" s="429">
        <v>1.5</v>
      </c>
      <c r="AD63" s="438"/>
      <c r="AE63" s="429">
        <f t="shared" si="10"/>
        <v>45</v>
      </c>
      <c r="AF63" s="430"/>
      <c r="AG63" s="431"/>
      <c r="AH63" s="432"/>
      <c r="AI63" s="429"/>
      <c r="AJ63" s="433"/>
      <c r="AK63" s="429"/>
      <c r="AL63" s="430"/>
      <c r="AM63" s="429"/>
      <c r="AN63" s="430"/>
      <c r="AO63" s="429">
        <f t="shared" si="12"/>
        <v>45</v>
      </c>
      <c r="AP63" s="430"/>
      <c r="AQ63" s="434"/>
      <c r="AR63" s="435"/>
      <c r="AS63" s="434"/>
      <c r="AT63" s="434"/>
      <c r="AU63" s="431"/>
      <c r="AV63" s="435"/>
      <c r="AW63" s="433"/>
      <c r="AX63" s="432"/>
      <c r="AY63" s="431"/>
      <c r="AZ63" s="435"/>
      <c r="BA63" s="434"/>
      <c r="BB63" s="432"/>
      <c r="BC63" s="428"/>
      <c r="BD63" s="428"/>
      <c r="BE63" s="428"/>
      <c r="BF63" s="428"/>
      <c r="BH63" s="78"/>
      <c r="BI63" s="78"/>
      <c r="BJ63" s="78"/>
    </row>
    <row r="64" spans="3:79" s="77" customFormat="1" ht="33" customHeight="1">
      <c r="C64" s="81"/>
      <c r="D64" s="404" t="s">
        <v>157</v>
      </c>
      <c r="E64" s="405"/>
      <c r="F64" s="406"/>
      <c r="G64" s="407" t="s">
        <v>142</v>
      </c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9"/>
      <c r="U64" s="435">
        <v>4</v>
      </c>
      <c r="V64" s="433"/>
      <c r="W64" s="429"/>
      <c r="X64" s="430"/>
      <c r="Y64" s="435"/>
      <c r="Z64" s="433"/>
      <c r="AA64" s="429">
        <v>4</v>
      </c>
      <c r="AB64" s="430"/>
      <c r="AC64" s="429">
        <v>5</v>
      </c>
      <c r="AD64" s="438"/>
      <c r="AE64" s="429">
        <f t="shared" si="10"/>
        <v>150</v>
      </c>
      <c r="AF64" s="430"/>
      <c r="AG64" s="431">
        <f t="shared" ref="AG64" si="13">+SUM(AI64:AN64)</f>
        <v>72</v>
      </c>
      <c r="AH64" s="432"/>
      <c r="AI64" s="429">
        <v>36</v>
      </c>
      <c r="AJ64" s="433"/>
      <c r="AK64" s="429"/>
      <c r="AL64" s="430"/>
      <c r="AM64" s="429">
        <v>36</v>
      </c>
      <c r="AN64" s="430"/>
      <c r="AO64" s="429">
        <f t="shared" si="12"/>
        <v>78</v>
      </c>
      <c r="AP64" s="430"/>
      <c r="AQ64" s="434"/>
      <c r="AR64" s="435"/>
      <c r="AS64" s="434"/>
      <c r="AT64" s="435"/>
      <c r="AU64" s="431"/>
      <c r="AV64" s="435"/>
      <c r="AW64" s="436">
        <v>4</v>
      </c>
      <c r="AX64" s="498"/>
      <c r="AY64" s="431"/>
      <c r="AZ64" s="435"/>
      <c r="BA64" s="482"/>
      <c r="BB64" s="483"/>
      <c r="BC64" s="428"/>
      <c r="BD64" s="428"/>
      <c r="BE64" s="428"/>
      <c r="BF64" s="428"/>
      <c r="BH64" s="82" t="s">
        <v>129</v>
      </c>
      <c r="BI64" s="83"/>
      <c r="BJ64" s="83"/>
      <c r="BL64" s="502"/>
      <c r="BM64" s="502"/>
      <c r="BN64" s="502"/>
      <c r="BO64" s="502"/>
      <c r="BP64" s="502"/>
      <c r="BQ64" s="502"/>
      <c r="BR64" s="502"/>
      <c r="BS64" s="502"/>
      <c r="BT64" s="502"/>
      <c r="BU64" s="502"/>
      <c r="BV64" s="502"/>
      <c r="BW64" s="502"/>
      <c r="BX64" s="502"/>
      <c r="BY64" s="502"/>
      <c r="BZ64" s="502"/>
      <c r="CA64" s="502"/>
    </row>
    <row r="65" spans="3:67" s="77" customFormat="1" ht="34.5" customHeight="1">
      <c r="C65" s="79"/>
      <c r="D65" s="404" t="s">
        <v>158</v>
      </c>
      <c r="E65" s="405"/>
      <c r="F65" s="406"/>
      <c r="G65" s="407" t="s">
        <v>262</v>
      </c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9"/>
      <c r="U65" s="435"/>
      <c r="V65" s="433"/>
      <c r="W65" s="431">
        <v>4</v>
      </c>
      <c r="X65" s="432"/>
      <c r="Y65" s="435"/>
      <c r="Z65" s="433"/>
      <c r="AA65" s="429"/>
      <c r="AB65" s="430"/>
      <c r="AC65" s="429">
        <v>1</v>
      </c>
      <c r="AD65" s="438"/>
      <c r="AE65" s="429">
        <f t="shared" si="10"/>
        <v>30</v>
      </c>
      <c r="AF65" s="430"/>
      <c r="AG65" s="431"/>
      <c r="AH65" s="432"/>
      <c r="AI65" s="429"/>
      <c r="AJ65" s="433"/>
      <c r="AK65" s="429"/>
      <c r="AL65" s="430"/>
      <c r="AM65" s="429"/>
      <c r="AN65" s="430"/>
      <c r="AO65" s="429">
        <f t="shared" si="12"/>
        <v>30</v>
      </c>
      <c r="AP65" s="430"/>
      <c r="AQ65" s="434"/>
      <c r="AR65" s="435"/>
      <c r="AS65" s="434"/>
      <c r="AT65" s="434"/>
      <c r="AU65" s="431"/>
      <c r="AV65" s="435"/>
      <c r="AW65" s="433"/>
      <c r="AX65" s="432"/>
      <c r="AY65" s="431"/>
      <c r="AZ65" s="435"/>
      <c r="BA65" s="484"/>
      <c r="BB65" s="483"/>
      <c r="BC65" s="428"/>
      <c r="BD65" s="428"/>
      <c r="BE65" s="428"/>
      <c r="BF65" s="428"/>
      <c r="BH65" s="78"/>
      <c r="BI65" s="78"/>
      <c r="BJ65" s="78"/>
    </row>
    <row r="66" spans="3:67" s="397" customFormat="1" ht="30.75" customHeight="1">
      <c r="C66" s="403"/>
      <c r="D66" s="447" t="s">
        <v>159</v>
      </c>
      <c r="E66" s="448"/>
      <c r="F66" s="449"/>
      <c r="G66" s="653" t="s">
        <v>358</v>
      </c>
      <c r="H66" s="654"/>
      <c r="I66" s="654"/>
      <c r="J66" s="654"/>
      <c r="K66" s="654"/>
      <c r="L66" s="654"/>
      <c r="M66" s="654"/>
      <c r="N66" s="654"/>
      <c r="O66" s="654"/>
      <c r="P66" s="654"/>
      <c r="Q66" s="654"/>
      <c r="R66" s="654"/>
      <c r="S66" s="654"/>
      <c r="T66" s="655"/>
      <c r="U66" s="625"/>
      <c r="V66" s="668"/>
      <c r="W66" s="730"/>
      <c r="X66" s="731"/>
      <c r="Y66" s="625"/>
      <c r="Z66" s="668"/>
      <c r="AA66" s="623"/>
      <c r="AB66" s="624"/>
      <c r="AC66" s="623">
        <v>4</v>
      </c>
      <c r="AD66" s="626"/>
      <c r="AE66" s="623">
        <f t="shared" ref="AE66:AE77" si="14">AC66*30</f>
        <v>120</v>
      </c>
      <c r="AF66" s="624"/>
      <c r="AG66" s="730"/>
      <c r="AH66" s="731"/>
      <c r="AI66" s="623"/>
      <c r="AJ66" s="668"/>
      <c r="AK66" s="623"/>
      <c r="AL66" s="624"/>
      <c r="AM66" s="623"/>
      <c r="AN66" s="624"/>
      <c r="AO66" s="623"/>
      <c r="AP66" s="624"/>
      <c r="AQ66" s="729"/>
      <c r="AR66" s="625"/>
      <c r="AS66" s="729"/>
      <c r="AT66" s="625"/>
      <c r="AU66" s="730"/>
      <c r="AV66" s="625"/>
      <c r="AW66" s="729"/>
      <c r="AX66" s="625"/>
      <c r="AY66" s="730"/>
      <c r="AZ66" s="625"/>
      <c r="BA66" s="834"/>
      <c r="BB66" s="835"/>
      <c r="BC66" s="450"/>
      <c r="BD66" s="450"/>
      <c r="BE66" s="450"/>
      <c r="BF66" s="450"/>
      <c r="BH66" s="402"/>
      <c r="BI66" s="402" t="s">
        <v>129</v>
      </c>
      <c r="BJ66" s="402"/>
    </row>
    <row r="67" spans="3:67" s="397" customFormat="1" ht="30" customHeight="1">
      <c r="C67" s="403"/>
      <c r="D67" s="447" t="s">
        <v>82</v>
      </c>
      <c r="E67" s="448"/>
      <c r="F67" s="449"/>
      <c r="G67" s="443" t="s">
        <v>133</v>
      </c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5"/>
      <c r="U67" s="440">
        <v>1.2</v>
      </c>
      <c r="V67" s="446"/>
      <c r="W67" s="439"/>
      <c r="X67" s="478"/>
      <c r="Y67" s="440">
        <v>1.2</v>
      </c>
      <c r="Z67" s="446"/>
      <c r="AA67" s="479">
        <v>1.2</v>
      </c>
      <c r="AB67" s="480"/>
      <c r="AC67" s="479">
        <v>9</v>
      </c>
      <c r="AD67" s="481"/>
      <c r="AE67" s="479">
        <f t="shared" si="14"/>
        <v>270</v>
      </c>
      <c r="AF67" s="480"/>
      <c r="AG67" s="439">
        <f t="shared" ref="AG67:AG69" si="15">+SUM(AI67:AN67)</f>
        <v>126</v>
      </c>
      <c r="AH67" s="478"/>
      <c r="AI67" s="479">
        <v>54</v>
      </c>
      <c r="AJ67" s="446"/>
      <c r="AK67" s="479"/>
      <c r="AL67" s="480"/>
      <c r="AM67" s="479">
        <v>72</v>
      </c>
      <c r="AN67" s="480"/>
      <c r="AO67" s="479">
        <f t="shared" ref="AO67:AO77" si="16">AE67-AG67</f>
        <v>144</v>
      </c>
      <c r="AP67" s="480"/>
      <c r="AQ67" s="477">
        <v>4</v>
      </c>
      <c r="AR67" s="440"/>
      <c r="AS67" s="477">
        <v>3</v>
      </c>
      <c r="AT67" s="477"/>
      <c r="AU67" s="479"/>
      <c r="AV67" s="481"/>
      <c r="AW67" s="481"/>
      <c r="AX67" s="480"/>
      <c r="AY67" s="479"/>
      <c r="AZ67" s="481"/>
      <c r="BA67" s="520"/>
      <c r="BB67" s="521"/>
      <c r="BC67" s="450"/>
      <c r="BD67" s="450"/>
      <c r="BE67" s="450"/>
      <c r="BF67" s="450"/>
      <c r="BH67" s="402"/>
      <c r="BI67" s="402"/>
      <c r="BJ67" s="402"/>
    </row>
    <row r="68" spans="3:67" s="77" customFormat="1" ht="28.5" customHeight="1">
      <c r="C68" s="79"/>
      <c r="D68" s="404" t="s">
        <v>268</v>
      </c>
      <c r="E68" s="405"/>
      <c r="F68" s="406"/>
      <c r="G68" s="407" t="s">
        <v>131</v>
      </c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9"/>
      <c r="U68" s="435">
        <v>3</v>
      </c>
      <c r="V68" s="433"/>
      <c r="W68" s="431"/>
      <c r="X68" s="432"/>
      <c r="Y68" s="435"/>
      <c r="Z68" s="433"/>
      <c r="AA68" s="429"/>
      <c r="AB68" s="430"/>
      <c r="AC68" s="429">
        <v>6</v>
      </c>
      <c r="AD68" s="438"/>
      <c r="AE68" s="429">
        <f t="shared" si="14"/>
        <v>180</v>
      </c>
      <c r="AF68" s="430"/>
      <c r="AG68" s="431"/>
      <c r="AH68" s="432"/>
      <c r="AI68" s="429"/>
      <c r="AJ68" s="433"/>
      <c r="AK68" s="429"/>
      <c r="AL68" s="430"/>
      <c r="AM68" s="429"/>
      <c r="AN68" s="430"/>
      <c r="AO68" s="429"/>
      <c r="AP68" s="430"/>
      <c r="AQ68" s="434"/>
      <c r="AR68" s="435"/>
      <c r="AS68" s="434"/>
      <c r="AT68" s="435"/>
      <c r="AU68" s="431"/>
      <c r="AV68" s="435"/>
      <c r="AW68" s="434"/>
      <c r="AX68" s="435"/>
      <c r="AY68" s="431"/>
      <c r="AZ68" s="435"/>
      <c r="BA68" s="482"/>
      <c r="BB68" s="483"/>
      <c r="BC68" s="428"/>
      <c r="BD68" s="428"/>
      <c r="BE68" s="428"/>
      <c r="BF68" s="428"/>
      <c r="BH68" s="78"/>
      <c r="BI68" s="78"/>
      <c r="BJ68" s="78"/>
    </row>
    <row r="69" spans="3:67" s="397" customFormat="1" ht="28.5" customHeight="1">
      <c r="C69" s="403"/>
      <c r="D69" s="447" t="s">
        <v>160</v>
      </c>
      <c r="E69" s="448"/>
      <c r="F69" s="449"/>
      <c r="G69" s="443" t="s">
        <v>212</v>
      </c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5"/>
      <c r="U69" s="440"/>
      <c r="V69" s="446"/>
      <c r="W69" s="439">
        <v>2</v>
      </c>
      <c r="X69" s="478"/>
      <c r="Y69" s="440">
        <v>2</v>
      </c>
      <c r="Z69" s="446"/>
      <c r="AA69" s="479">
        <v>2</v>
      </c>
      <c r="AB69" s="480"/>
      <c r="AC69" s="479">
        <v>4</v>
      </c>
      <c r="AD69" s="481"/>
      <c r="AE69" s="479">
        <f t="shared" ref="AE69:AE70" si="17">AC69*30</f>
        <v>120</v>
      </c>
      <c r="AF69" s="480"/>
      <c r="AG69" s="439">
        <f t="shared" si="15"/>
        <v>72</v>
      </c>
      <c r="AH69" s="478"/>
      <c r="AI69" s="479">
        <v>36</v>
      </c>
      <c r="AJ69" s="446"/>
      <c r="AK69" s="479"/>
      <c r="AL69" s="480"/>
      <c r="AM69" s="479">
        <v>36</v>
      </c>
      <c r="AN69" s="480"/>
      <c r="AO69" s="479">
        <f t="shared" ref="AO69" si="18">AE69-AG69</f>
        <v>48</v>
      </c>
      <c r="AP69" s="480"/>
      <c r="AQ69" s="477"/>
      <c r="AR69" s="440"/>
      <c r="AS69" s="477">
        <v>4</v>
      </c>
      <c r="AT69" s="440"/>
      <c r="AU69" s="439"/>
      <c r="AV69" s="440"/>
      <c r="AW69" s="477"/>
      <c r="AX69" s="440"/>
      <c r="AY69" s="439"/>
      <c r="AZ69" s="440"/>
      <c r="BA69" s="441"/>
      <c r="BB69" s="442"/>
      <c r="BC69" s="450"/>
      <c r="BD69" s="450"/>
      <c r="BE69" s="450"/>
      <c r="BF69" s="450"/>
      <c r="BH69" s="402"/>
      <c r="BI69" s="402"/>
      <c r="BJ69" s="402"/>
    </row>
    <row r="70" spans="3:67" s="77" customFormat="1" ht="28.5" customHeight="1">
      <c r="C70" s="79"/>
      <c r="D70" s="404" t="s">
        <v>169</v>
      </c>
      <c r="E70" s="405"/>
      <c r="F70" s="406"/>
      <c r="G70" s="407" t="s">
        <v>132</v>
      </c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9"/>
      <c r="U70" s="435">
        <v>5</v>
      </c>
      <c r="V70" s="433"/>
      <c r="W70" s="431"/>
      <c r="X70" s="432"/>
      <c r="Y70" s="435"/>
      <c r="Z70" s="433"/>
      <c r="AA70" s="429"/>
      <c r="AB70" s="430"/>
      <c r="AC70" s="429">
        <v>4.5</v>
      </c>
      <c r="AD70" s="438"/>
      <c r="AE70" s="429">
        <f t="shared" si="17"/>
        <v>135</v>
      </c>
      <c r="AF70" s="430"/>
      <c r="AG70" s="431"/>
      <c r="AH70" s="432"/>
      <c r="AI70" s="429"/>
      <c r="AJ70" s="433"/>
      <c r="AK70" s="429"/>
      <c r="AL70" s="430"/>
      <c r="AM70" s="429"/>
      <c r="AN70" s="430"/>
      <c r="AO70" s="429"/>
      <c r="AP70" s="430"/>
      <c r="AQ70" s="434"/>
      <c r="AR70" s="435"/>
      <c r="AS70" s="434"/>
      <c r="AT70" s="435"/>
      <c r="AU70" s="431"/>
      <c r="AV70" s="435"/>
      <c r="AW70" s="434"/>
      <c r="AX70" s="435"/>
      <c r="AY70" s="431"/>
      <c r="AZ70" s="435"/>
      <c r="BA70" s="482"/>
      <c r="BB70" s="483"/>
      <c r="BC70" s="428"/>
      <c r="BD70" s="428"/>
      <c r="BE70" s="428"/>
      <c r="BF70" s="428"/>
      <c r="BH70" s="78"/>
      <c r="BI70" s="78"/>
      <c r="BJ70" s="78"/>
    </row>
    <row r="71" spans="3:67" s="397" customFormat="1" ht="27" customHeight="1">
      <c r="C71" s="403"/>
      <c r="D71" s="447" t="s">
        <v>170</v>
      </c>
      <c r="E71" s="448"/>
      <c r="F71" s="449"/>
      <c r="G71" s="443" t="s">
        <v>149</v>
      </c>
      <c r="H71" s="444"/>
      <c r="I71" s="444"/>
      <c r="J71" s="444"/>
      <c r="K71" s="444"/>
      <c r="L71" s="444"/>
      <c r="M71" s="444"/>
      <c r="N71" s="444"/>
      <c r="O71" s="444"/>
      <c r="P71" s="444"/>
      <c r="Q71" s="444"/>
      <c r="R71" s="444"/>
      <c r="S71" s="444"/>
      <c r="T71" s="445"/>
      <c r="U71" s="440">
        <v>1</v>
      </c>
      <c r="V71" s="446"/>
      <c r="W71" s="439"/>
      <c r="X71" s="478"/>
      <c r="Y71" s="440"/>
      <c r="Z71" s="446"/>
      <c r="AA71" s="479">
        <v>1</v>
      </c>
      <c r="AB71" s="480"/>
      <c r="AC71" s="479">
        <v>5</v>
      </c>
      <c r="AD71" s="481"/>
      <c r="AE71" s="479">
        <f t="shared" si="14"/>
        <v>150</v>
      </c>
      <c r="AF71" s="480"/>
      <c r="AG71" s="439">
        <f t="shared" ref="AG71:AG72" si="19">+SUM(AI71:AN71)</f>
        <v>72</v>
      </c>
      <c r="AH71" s="478"/>
      <c r="AI71" s="479">
        <v>36</v>
      </c>
      <c r="AJ71" s="446"/>
      <c r="AK71" s="479"/>
      <c r="AL71" s="480"/>
      <c r="AM71" s="479">
        <v>36</v>
      </c>
      <c r="AN71" s="480"/>
      <c r="AO71" s="479">
        <f t="shared" si="16"/>
        <v>78</v>
      </c>
      <c r="AP71" s="480"/>
      <c r="AQ71" s="477">
        <v>4</v>
      </c>
      <c r="AR71" s="440"/>
      <c r="AS71" s="477"/>
      <c r="AT71" s="440"/>
      <c r="AU71" s="439"/>
      <c r="AV71" s="440"/>
      <c r="AW71" s="477"/>
      <c r="AX71" s="440"/>
      <c r="AY71" s="439"/>
      <c r="AZ71" s="440"/>
      <c r="BA71" s="441"/>
      <c r="BB71" s="442"/>
      <c r="BC71" s="450"/>
      <c r="BD71" s="450"/>
      <c r="BE71" s="450"/>
      <c r="BF71" s="450"/>
      <c r="BH71" s="402"/>
      <c r="BI71" s="402"/>
      <c r="BJ71" s="402"/>
    </row>
    <row r="72" spans="3:67" s="77" customFormat="1" ht="35.25" customHeight="1">
      <c r="C72" s="79"/>
      <c r="D72" s="404" t="s">
        <v>171</v>
      </c>
      <c r="E72" s="405"/>
      <c r="F72" s="406"/>
      <c r="G72" s="407" t="s">
        <v>228</v>
      </c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9"/>
      <c r="U72" s="435"/>
      <c r="V72" s="433"/>
      <c r="W72" s="431">
        <v>6</v>
      </c>
      <c r="X72" s="432"/>
      <c r="Y72" s="435"/>
      <c r="Z72" s="433"/>
      <c r="AA72" s="429">
        <v>6</v>
      </c>
      <c r="AB72" s="430"/>
      <c r="AC72" s="429">
        <v>3</v>
      </c>
      <c r="AD72" s="438"/>
      <c r="AE72" s="429">
        <f t="shared" ref="AE72" si="20">AC72*30</f>
        <v>90</v>
      </c>
      <c r="AF72" s="430"/>
      <c r="AG72" s="431">
        <f t="shared" si="19"/>
        <v>54</v>
      </c>
      <c r="AH72" s="432"/>
      <c r="AI72" s="429">
        <v>36</v>
      </c>
      <c r="AJ72" s="433"/>
      <c r="AK72" s="429"/>
      <c r="AL72" s="430"/>
      <c r="AM72" s="429">
        <v>18</v>
      </c>
      <c r="AN72" s="430"/>
      <c r="AO72" s="429">
        <f t="shared" ref="AO72" si="21">AE72-AG72</f>
        <v>36</v>
      </c>
      <c r="AP72" s="430"/>
      <c r="AQ72" s="434"/>
      <c r="AR72" s="435"/>
      <c r="AS72" s="434"/>
      <c r="AT72" s="435"/>
      <c r="AU72" s="431"/>
      <c r="AV72" s="435"/>
      <c r="AW72" s="434"/>
      <c r="AX72" s="435"/>
      <c r="AY72" s="431"/>
      <c r="AZ72" s="435"/>
      <c r="BA72" s="436">
        <v>3</v>
      </c>
      <c r="BB72" s="437"/>
      <c r="BC72" s="428"/>
      <c r="BD72" s="428"/>
      <c r="BE72" s="428"/>
      <c r="BF72" s="428"/>
      <c r="BH72" s="78"/>
      <c r="BI72" s="78"/>
      <c r="BJ72" s="78"/>
    </row>
    <row r="73" spans="3:67" s="77" customFormat="1" ht="45.5" customHeight="1">
      <c r="C73" s="79"/>
      <c r="D73" s="404" t="s">
        <v>172</v>
      </c>
      <c r="E73" s="405"/>
      <c r="F73" s="406"/>
      <c r="G73" s="407" t="s">
        <v>143</v>
      </c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9"/>
      <c r="U73" s="435">
        <v>5</v>
      </c>
      <c r="V73" s="433"/>
      <c r="W73" s="431"/>
      <c r="X73" s="432"/>
      <c r="Y73" s="435"/>
      <c r="Z73" s="433"/>
      <c r="AA73" s="429">
        <v>5</v>
      </c>
      <c r="AB73" s="430"/>
      <c r="AC73" s="429">
        <v>4</v>
      </c>
      <c r="AD73" s="438"/>
      <c r="AE73" s="429">
        <f t="shared" si="14"/>
        <v>120</v>
      </c>
      <c r="AF73" s="430"/>
      <c r="AG73" s="431">
        <f t="shared" ref="AG73" si="22">+SUM(AI73:AN73)</f>
        <v>54</v>
      </c>
      <c r="AH73" s="432"/>
      <c r="AI73" s="429">
        <v>18</v>
      </c>
      <c r="AJ73" s="433"/>
      <c r="AK73" s="429"/>
      <c r="AL73" s="430"/>
      <c r="AM73" s="429">
        <v>36</v>
      </c>
      <c r="AN73" s="430"/>
      <c r="AO73" s="429">
        <f t="shared" si="16"/>
        <v>66</v>
      </c>
      <c r="AP73" s="430"/>
      <c r="AQ73" s="434"/>
      <c r="AR73" s="435"/>
      <c r="AS73" s="434"/>
      <c r="AT73" s="435"/>
      <c r="AU73" s="431"/>
      <c r="AV73" s="435"/>
      <c r="AW73" s="434"/>
      <c r="AX73" s="435"/>
      <c r="AY73" s="431">
        <v>3</v>
      </c>
      <c r="AZ73" s="435"/>
      <c r="BA73" s="482"/>
      <c r="BB73" s="483"/>
      <c r="BC73" s="428"/>
      <c r="BD73" s="428"/>
      <c r="BE73" s="428"/>
      <c r="BF73" s="428"/>
      <c r="BH73" s="78"/>
      <c r="BI73" s="78"/>
      <c r="BJ73" s="78"/>
    </row>
    <row r="74" spans="3:67" s="77" customFormat="1" ht="33" customHeight="1">
      <c r="C74" s="79"/>
      <c r="D74" s="404" t="s">
        <v>173</v>
      </c>
      <c r="E74" s="405"/>
      <c r="F74" s="406"/>
      <c r="G74" s="407" t="s">
        <v>130</v>
      </c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9"/>
      <c r="U74" s="435">
        <v>5</v>
      </c>
      <c r="V74" s="433"/>
      <c r="W74" s="431"/>
      <c r="X74" s="432"/>
      <c r="Y74" s="435"/>
      <c r="Z74" s="433"/>
      <c r="AA74" s="429">
        <v>5</v>
      </c>
      <c r="AB74" s="430"/>
      <c r="AC74" s="429">
        <v>5</v>
      </c>
      <c r="AD74" s="438"/>
      <c r="AE74" s="429">
        <f t="shared" si="14"/>
        <v>150</v>
      </c>
      <c r="AF74" s="430"/>
      <c r="AG74" s="431">
        <f>+SUM(AI74:AN74)</f>
        <v>54</v>
      </c>
      <c r="AH74" s="432"/>
      <c r="AI74" s="429">
        <v>36</v>
      </c>
      <c r="AJ74" s="433"/>
      <c r="AK74" s="429">
        <v>18</v>
      </c>
      <c r="AL74" s="430"/>
      <c r="AM74" s="429"/>
      <c r="AN74" s="430"/>
      <c r="AO74" s="429">
        <f t="shared" si="16"/>
        <v>96</v>
      </c>
      <c r="AP74" s="430"/>
      <c r="AQ74" s="434"/>
      <c r="AR74" s="435"/>
      <c r="AS74" s="434"/>
      <c r="AT74" s="434"/>
      <c r="AU74" s="431"/>
      <c r="AV74" s="435"/>
      <c r="AW74" s="434"/>
      <c r="AX74" s="435"/>
      <c r="AY74" s="431">
        <v>3</v>
      </c>
      <c r="AZ74" s="435"/>
      <c r="BA74" s="482"/>
      <c r="BB74" s="483"/>
      <c r="BC74" s="428"/>
      <c r="BD74" s="428"/>
      <c r="BE74" s="428"/>
      <c r="BF74" s="428"/>
      <c r="BH74" s="78"/>
      <c r="BI74" s="78"/>
      <c r="BJ74" s="78"/>
      <c r="BO74" s="77" t="s">
        <v>129</v>
      </c>
    </row>
    <row r="75" spans="3:67" s="77" customFormat="1" ht="33" customHeight="1">
      <c r="C75" s="79"/>
      <c r="D75" s="404" t="s">
        <v>216</v>
      </c>
      <c r="E75" s="405"/>
      <c r="F75" s="406"/>
      <c r="G75" s="407" t="s">
        <v>135</v>
      </c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9"/>
      <c r="U75" s="435">
        <v>4</v>
      </c>
      <c r="V75" s="433"/>
      <c r="W75" s="431"/>
      <c r="X75" s="432"/>
      <c r="Y75" s="435"/>
      <c r="Z75" s="433"/>
      <c r="AA75" s="429">
        <v>4</v>
      </c>
      <c r="AB75" s="430"/>
      <c r="AC75" s="429">
        <v>4</v>
      </c>
      <c r="AD75" s="438"/>
      <c r="AE75" s="429">
        <f t="shared" si="14"/>
        <v>120</v>
      </c>
      <c r="AF75" s="430"/>
      <c r="AG75" s="431">
        <f>+SUM(AI75:AN75)</f>
        <v>54</v>
      </c>
      <c r="AH75" s="432"/>
      <c r="AI75" s="429">
        <v>36</v>
      </c>
      <c r="AJ75" s="433"/>
      <c r="AK75" s="429">
        <v>18</v>
      </c>
      <c r="AL75" s="430"/>
      <c r="AM75" s="429"/>
      <c r="AN75" s="430"/>
      <c r="AO75" s="429">
        <f t="shared" si="16"/>
        <v>66</v>
      </c>
      <c r="AP75" s="430"/>
      <c r="AQ75" s="434"/>
      <c r="AR75" s="435"/>
      <c r="AS75" s="434"/>
      <c r="AT75" s="434"/>
      <c r="AU75" s="431"/>
      <c r="AV75" s="435"/>
      <c r="AW75" s="434">
        <v>3</v>
      </c>
      <c r="AX75" s="435"/>
      <c r="AY75" s="431"/>
      <c r="AZ75" s="435"/>
      <c r="BA75" s="482"/>
      <c r="BB75" s="483"/>
      <c r="BC75" s="428"/>
      <c r="BD75" s="428"/>
      <c r="BE75" s="428"/>
      <c r="BF75" s="428"/>
      <c r="BH75" s="78"/>
      <c r="BI75" s="78"/>
      <c r="BJ75" s="78"/>
    </row>
    <row r="76" spans="3:67" s="77" customFormat="1" ht="48" customHeight="1">
      <c r="C76" s="79"/>
      <c r="D76" s="404" t="s">
        <v>217</v>
      </c>
      <c r="E76" s="405"/>
      <c r="F76" s="406"/>
      <c r="G76" s="407" t="s">
        <v>134</v>
      </c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9"/>
      <c r="U76" s="435"/>
      <c r="V76" s="433"/>
      <c r="W76" s="431">
        <v>4</v>
      </c>
      <c r="X76" s="432"/>
      <c r="Y76" s="435"/>
      <c r="Z76" s="433"/>
      <c r="AA76" s="429"/>
      <c r="AB76" s="430"/>
      <c r="AC76" s="429">
        <v>1.5</v>
      </c>
      <c r="AD76" s="438"/>
      <c r="AE76" s="429">
        <f t="shared" si="14"/>
        <v>45</v>
      </c>
      <c r="AF76" s="430"/>
      <c r="AG76" s="431"/>
      <c r="AH76" s="432"/>
      <c r="AI76" s="429"/>
      <c r="AJ76" s="433"/>
      <c r="AK76" s="429"/>
      <c r="AL76" s="430"/>
      <c r="AM76" s="429"/>
      <c r="AN76" s="430"/>
      <c r="AO76" s="429">
        <f t="shared" si="16"/>
        <v>45</v>
      </c>
      <c r="AP76" s="430"/>
      <c r="AQ76" s="434"/>
      <c r="AR76" s="435"/>
      <c r="AS76" s="434"/>
      <c r="AT76" s="434"/>
      <c r="AU76" s="431"/>
      <c r="AV76" s="435"/>
      <c r="AW76" s="433"/>
      <c r="AX76" s="432"/>
      <c r="AY76" s="431"/>
      <c r="AZ76" s="435"/>
      <c r="BA76" s="484"/>
      <c r="BB76" s="483"/>
      <c r="BC76" s="428"/>
      <c r="BD76" s="428"/>
      <c r="BE76" s="428"/>
      <c r="BF76" s="428"/>
      <c r="BH76" s="78"/>
      <c r="BI76" s="78" t="s">
        <v>129</v>
      </c>
      <c r="BJ76" s="78" t="s">
        <v>129</v>
      </c>
    </row>
    <row r="77" spans="3:67" s="397" customFormat="1" ht="30" customHeight="1">
      <c r="C77" s="403"/>
      <c r="D77" s="447" t="s">
        <v>218</v>
      </c>
      <c r="E77" s="448"/>
      <c r="F77" s="449"/>
      <c r="G77" s="443" t="s">
        <v>214</v>
      </c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445"/>
      <c r="U77" s="440">
        <v>2</v>
      </c>
      <c r="V77" s="446"/>
      <c r="W77" s="439"/>
      <c r="X77" s="478"/>
      <c r="Y77" s="440"/>
      <c r="Z77" s="446"/>
      <c r="AA77" s="479">
        <v>2</v>
      </c>
      <c r="AB77" s="480"/>
      <c r="AC77" s="479">
        <v>5</v>
      </c>
      <c r="AD77" s="481"/>
      <c r="AE77" s="479">
        <f t="shared" si="14"/>
        <v>150</v>
      </c>
      <c r="AF77" s="480"/>
      <c r="AG77" s="439">
        <f t="shared" ref="AG77" si="23">+SUM(AI77:AN77)</f>
        <v>72</v>
      </c>
      <c r="AH77" s="478"/>
      <c r="AI77" s="479">
        <v>36</v>
      </c>
      <c r="AJ77" s="446"/>
      <c r="AK77" s="479">
        <v>18</v>
      </c>
      <c r="AL77" s="480"/>
      <c r="AM77" s="479">
        <v>18</v>
      </c>
      <c r="AN77" s="480"/>
      <c r="AO77" s="479">
        <f t="shared" si="16"/>
        <v>78</v>
      </c>
      <c r="AP77" s="480"/>
      <c r="AQ77" s="477"/>
      <c r="AR77" s="440"/>
      <c r="AS77" s="477">
        <v>4</v>
      </c>
      <c r="AT77" s="440"/>
      <c r="AU77" s="439"/>
      <c r="AV77" s="440"/>
      <c r="AW77" s="477"/>
      <c r="AX77" s="440"/>
      <c r="AY77" s="439"/>
      <c r="AZ77" s="440"/>
      <c r="BA77" s="441"/>
      <c r="BB77" s="442"/>
      <c r="BC77" s="450"/>
      <c r="BD77" s="450"/>
      <c r="BE77" s="450"/>
      <c r="BF77" s="450"/>
      <c r="BH77" s="402"/>
      <c r="BI77" s="402"/>
      <c r="BJ77" s="402"/>
    </row>
    <row r="78" spans="3:67" s="77" customFormat="1" ht="47" customHeight="1">
      <c r="C78" s="79"/>
      <c r="D78" s="404" t="s">
        <v>219</v>
      </c>
      <c r="E78" s="405"/>
      <c r="F78" s="406"/>
      <c r="G78" s="407" t="s">
        <v>144</v>
      </c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9"/>
      <c r="U78" s="435">
        <v>5</v>
      </c>
      <c r="V78" s="433"/>
      <c r="W78" s="431"/>
      <c r="X78" s="432"/>
      <c r="Y78" s="435"/>
      <c r="Z78" s="433"/>
      <c r="AA78" s="429">
        <v>5</v>
      </c>
      <c r="AB78" s="430"/>
      <c r="AC78" s="429">
        <v>4</v>
      </c>
      <c r="AD78" s="438"/>
      <c r="AE78" s="429">
        <f t="shared" ref="AE78:AE84" si="24">AC78*30</f>
        <v>120</v>
      </c>
      <c r="AF78" s="430"/>
      <c r="AG78" s="431">
        <f t="shared" ref="AG78" si="25">+SUM(AI78:AN78)</f>
        <v>54</v>
      </c>
      <c r="AH78" s="432"/>
      <c r="AI78" s="429">
        <v>18</v>
      </c>
      <c r="AJ78" s="433"/>
      <c r="AK78" s="429"/>
      <c r="AL78" s="430"/>
      <c r="AM78" s="429">
        <v>36</v>
      </c>
      <c r="AN78" s="430"/>
      <c r="AO78" s="429">
        <f t="shared" ref="AO78:AO84" si="26">AE78-AG78</f>
        <v>66</v>
      </c>
      <c r="AP78" s="430"/>
      <c r="AQ78" s="434"/>
      <c r="AR78" s="435"/>
      <c r="AS78" s="434"/>
      <c r="AT78" s="434"/>
      <c r="AU78" s="431"/>
      <c r="AV78" s="435"/>
      <c r="AW78" s="434"/>
      <c r="AX78" s="435"/>
      <c r="AY78" s="431">
        <v>3</v>
      </c>
      <c r="AZ78" s="435"/>
      <c r="BA78" s="434"/>
      <c r="BB78" s="432"/>
      <c r="BC78" s="428"/>
      <c r="BD78" s="428"/>
      <c r="BE78" s="428"/>
      <c r="BF78" s="428"/>
      <c r="BH78" s="78"/>
      <c r="BI78" s="78"/>
      <c r="BJ78" s="78"/>
    </row>
    <row r="79" spans="3:67" s="77" customFormat="1" ht="34.5" customHeight="1">
      <c r="C79" s="79"/>
      <c r="D79" s="404" t="s">
        <v>220</v>
      </c>
      <c r="E79" s="405"/>
      <c r="F79" s="406"/>
      <c r="G79" s="407" t="s">
        <v>368</v>
      </c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9"/>
      <c r="U79" s="435"/>
      <c r="V79" s="433"/>
      <c r="W79" s="431"/>
      <c r="X79" s="432"/>
      <c r="Y79" s="435"/>
      <c r="Z79" s="433"/>
      <c r="AA79" s="429"/>
      <c r="AB79" s="430"/>
      <c r="AC79" s="429">
        <v>3</v>
      </c>
      <c r="AD79" s="438"/>
      <c r="AE79" s="429">
        <f t="shared" si="24"/>
        <v>90</v>
      </c>
      <c r="AF79" s="430"/>
      <c r="AG79" s="431"/>
      <c r="AH79" s="432"/>
      <c r="AI79" s="429"/>
      <c r="AJ79" s="433"/>
      <c r="AK79" s="429"/>
      <c r="AL79" s="430"/>
      <c r="AM79" s="429"/>
      <c r="AN79" s="430"/>
      <c r="AO79" s="429"/>
      <c r="AP79" s="430"/>
      <c r="AQ79" s="434"/>
      <c r="AR79" s="435"/>
      <c r="AS79" s="434"/>
      <c r="AT79" s="435"/>
      <c r="AU79" s="431"/>
      <c r="AV79" s="435"/>
      <c r="AW79" s="434"/>
      <c r="AX79" s="435"/>
      <c r="AY79" s="431"/>
      <c r="AZ79" s="435"/>
      <c r="BA79" s="434"/>
      <c r="BB79" s="432"/>
      <c r="BC79" s="428"/>
      <c r="BD79" s="428"/>
      <c r="BE79" s="428"/>
      <c r="BF79" s="428"/>
      <c r="BH79" s="78"/>
      <c r="BI79" s="78"/>
      <c r="BJ79" s="78"/>
    </row>
    <row r="80" spans="3:67" s="77" customFormat="1" ht="48.5" customHeight="1">
      <c r="C80" s="79"/>
      <c r="D80" s="404" t="s">
        <v>221</v>
      </c>
      <c r="E80" s="405"/>
      <c r="F80" s="406"/>
      <c r="G80" s="407" t="s">
        <v>146</v>
      </c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9"/>
      <c r="U80" s="435"/>
      <c r="V80" s="433"/>
      <c r="W80" s="431">
        <v>3</v>
      </c>
      <c r="X80" s="432"/>
      <c r="Y80" s="435"/>
      <c r="Z80" s="433"/>
      <c r="AA80" s="429"/>
      <c r="AB80" s="430"/>
      <c r="AC80" s="429">
        <v>1.5</v>
      </c>
      <c r="AD80" s="438"/>
      <c r="AE80" s="429">
        <f t="shared" si="24"/>
        <v>45</v>
      </c>
      <c r="AF80" s="430"/>
      <c r="AG80" s="431"/>
      <c r="AH80" s="432"/>
      <c r="AI80" s="429"/>
      <c r="AJ80" s="433"/>
      <c r="AK80" s="429"/>
      <c r="AL80" s="430"/>
      <c r="AM80" s="429"/>
      <c r="AN80" s="430"/>
      <c r="AO80" s="429">
        <f t="shared" si="26"/>
        <v>45</v>
      </c>
      <c r="AP80" s="430"/>
      <c r="AQ80" s="434"/>
      <c r="AR80" s="435"/>
      <c r="AS80" s="434"/>
      <c r="AT80" s="434"/>
      <c r="AU80" s="431"/>
      <c r="AV80" s="435"/>
      <c r="AW80" s="434"/>
      <c r="AX80" s="435"/>
      <c r="AY80" s="431"/>
      <c r="AZ80" s="435"/>
      <c r="BA80" s="434"/>
      <c r="BB80" s="432"/>
      <c r="BC80" s="428"/>
      <c r="BD80" s="428"/>
      <c r="BE80" s="428"/>
      <c r="BF80" s="428"/>
      <c r="BH80" s="78"/>
      <c r="BI80" s="78" t="s">
        <v>129</v>
      </c>
      <c r="BJ80" s="230"/>
    </row>
    <row r="81" spans="2:79" s="77" customFormat="1" ht="48" customHeight="1">
      <c r="C81" s="79"/>
      <c r="D81" s="404" t="s">
        <v>222</v>
      </c>
      <c r="E81" s="405"/>
      <c r="F81" s="406"/>
      <c r="G81" s="407" t="s">
        <v>215</v>
      </c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9"/>
      <c r="U81" s="435"/>
      <c r="V81" s="433"/>
      <c r="W81" s="431">
        <v>6</v>
      </c>
      <c r="X81" s="432"/>
      <c r="Y81" s="435"/>
      <c r="Z81" s="433"/>
      <c r="AA81" s="429"/>
      <c r="AB81" s="430"/>
      <c r="AC81" s="429">
        <v>1.5</v>
      </c>
      <c r="AD81" s="438"/>
      <c r="AE81" s="429">
        <f t="shared" ref="AE81" si="27">AC81*30</f>
        <v>45</v>
      </c>
      <c r="AF81" s="430"/>
      <c r="AG81" s="431"/>
      <c r="AH81" s="432"/>
      <c r="AI81" s="429"/>
      <c r="AJ81" s="433"/>
      <c r="AK81" s="429"/>
      <c r="AL81" s="430"/>
      <c r="AM81" s="429"/>
      <c r="AN81" s="430"/>
      <c r="AO81" s="429">
        <f t="shared" ref="AO81" si="28">AE81-AG81</f>
        <v>45</v>
      </c>
      <c r="AP81" s="430"/>
      <c r="AQ81" s="434"/>
      <c r="AR81" s="435"/>
      <c r="AS81" s="434"/>
      <c r="AT81" s="434"/>
      <c r="AU81" s="431"/>
      <c r="AV81" s="435"/>
      <c r="AW81" s="433"/>
      <c r="AX81" s="432"/>
      <c r="AY81" s="431"/>
      <c r="AZ81" s="435"/>
      <c r="BA81" s="433"/>
      <c r="BB81" s="432"/>
      <c r="BC81" s="428"/>
      <c r="BD81" s="428"/>
      <c r="BE81" s="428"/>
      <c r="BF81" s="428"/>
      <c r="BH81" s="78"/>
      <c r="BI81" s="78"/>
      <c r="BJ81" s="78"/>
      <c r="BM81" s="77" t="s">
        <v>129</v>
      </c>
    </row>
    <row r="82" spans="2:79" s="77" customFormat="1" ht="31.5" customHeight="1">
      <c r="C82" s="79"/>
      <c r="D82" s="404" t="s">
        <v>223</v>
      </c>
      <c r="E82" s="405"/>
      <c r="F82" s="406"/>
      <c r="G82" s="516" t="s">
        <v>235</v>
      </c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723"/>
      <c r="U82" s="435"/>
      <c r="V82" s="433"/>
      <c r="W82" s="431">
        <v>6</v>
      </c>
      <c r="X82" s="432"/>
      <c r="Y82" s="435"/>
      <c r="Z82" s="433"/>
      <c r="AA82" s="429"/>
      <c r="AB82" s="430"/>
      <c r="AC82" s="429">
        <v>4</v>
      </c>
      <c r="AD82" s="438"/>
      <c r="AE82" s="429">
        <f t="shared" ref="AE82" si="29">AC82*30</f>
        <v>120</v>
      </c>
      <c r="AF82" s="430"/>
      <c r="AG82" s="431"/>
      <c r="AH82" s="432"/>
      <c r="AI82" s="429"/>
      <c r="AJ82" s="433"/>
      <c r="AK82" s="429"/>
      <c r="AL82" s="430"/>
      <c r="AM82" s="429"/>
      <c r="AN82" s="430"/>
      <c r="AO82" s="429">
        <f t="shared" ref="AO82" si="30">AE82-AG82</f>
        <v>120</v>
      </c>
      <c r="AP82" s="430"/>
      <c r="AQ82" s="434"/>
      <c r="AR82" s="435"/>
      <c r="AS82" s="434"/>
      <c r="AT82" s="434"/>
      <c r="AU82" s="431"/>
      <c r="AV82" s="435"/>
      <c r="AW82" s="434"/>
      <c r="AX82" s="435"/>
      <c r="AY82" s="431"/>
      <c r="AZ82" s="435"/>
      <c r="BA82" s="434"/>
      <c r="BB82" s="432"/>
      <c r="BC82" s="428"/>
      <c r="BD82" s="428"/>
      <c r="BE82" s="428"/>
      <c r="BF82" s="428"/>
      <c r="BH82" s="78"/>
      <c r="BI82" s="78"/>
      <c r="BJ82" s="78"/>
    </row>
    <row r="83" spans="2:79" s="77" customFormat="1" ht="28.5" customHeight="1">
      <c r="D83" s="552" t="s">
        <v>224</v>
      </c>
      <c r="E83" s="553"/>
      <c r="F83" s="553"/>
      <c r="G83" s="516" t="s">
        <v>83</v>
      </c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723"/>
      <c r="U83" s="554"/>
      <c r="V83" s="551"/>
      <c r="W83" s="550">
        <v>6</v>
      </c>
      <c r="X83" s="551"/>
      <c r="Y83" s="554"/>
      <c r="Z83" s="551"/>
      <c r="AA83" s="550"/>
      <c r="AB83" s="735"/>
      <c r="AC83" s="554">
        <v>2</v>
      </c>
      <c r="AD83" s="551"/>
      <c r="AE83" s="550">
        <f t="shared" si="24"/>
        <v>60</v>
      </c>
      <c r="AF83" s="551"/>
      <c r="AG83" s="554"/>
      <c r="AH83" s="735"/>
      <c r="AI83" s="554"/>
      <c r="AJ83" s="551"/>
      <c r="AK83" s="554"/>
      <c r="AL83" s="551"/>
      <c r="AM83" s="554"/>
      <c r="AN83" s="551"/>
      <c r="AO83" s="496">
        <f t="shared" si="26"/>
        <v>60</v>
      </c>
      <c r="AP83" s="496"/>
      <c r="AQ83" s="725"/>
      <c r="AR83" s="550"/>
      <c r="AS83" s="496"/>
      <c r="AT83" s="496"/>
      <c r="AU83" s="431"/>
      <c r="AV83" s="435"/>
      <c r="AW83" s="434"/>
      <c r="AX83" s="435"/>
      <c r="AY83" s="431"/>
      <c r="AZ83" s="435"/>
      <c r="BA83" s="434"/>
      <c r="BB83" s="432"/>
      <c r="BC83" s="428"/>
      <c r="BD83" s="428"/>
      <c r="BE83" s="428"/>
      <c r="BF83" s="428"/>
      <c r="BH83" s="231"/>
      <c r="BI83" s="78"/>
      <c r="BJ83" s="78"/>
    </row>
    <row r="84" spans="2:79" s="77" customFormat="1" ht="29.25" customHeight="1" thickBot="1">
      <c r="D84" s="552" t="s">
        <v>225</v>
      </c>
      <c r="E84" s="553"/>
      <c r="F84" s="553"/>
      <c r="G84" s="407" t="s">
        <v>48</v>
      </c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9"/>
      <c r="U84" s="554"/>
      <c r="V84" s="551"/>
      <c r="W84" s="434"/>
      <c r="X84" s="434"/>
      <c r="Y84" s="431"/>
      <c r="Z84" s="432"/>
      <c r="AA84" s="560"/>
      <c r="AB84" s="560"/>
      <c r="AC84" s="429">
        <v>6</v>
      </c>
      <c r="AD84" s="430"/>
      <c r="AE84" s="435">
        <f t="shared" si="24"/>
        <v>180</v>
      </c>
      <c r="AF84" s="430"/>
      <c r="AG84" s="431"/>
      <c r="AH84" s="432"/>
      <c r="AI84" s="429"/>
      <c r="AJ84" s="430"/>
      <c r="AK84" s="429"/>
      <c r="AL84" s="430"/>
      <c r="AM84" s="429"/>
      <c r="AN84" s="430"/>
      <c r="AO84" s="435">
        <f t="shared" si="26"/>
        <v>180</v>
      </c>
      <c r="AP84" s="430"/>
      <c r="AQ84" s="431"/>
      <c r="AR84" s="435"/>
      <c r="AS84" s="434"/>
      <c r="AT84" s="434"/>
      <c r="AU84" s="562"/>
      <c r="AV84" s="563"/>
      <c r="AW84" s="564"/>
      <c r="AX84" s="564"/>
      <c r="AY84" s="562"/>
      <c r="AZ84" s="563"/>
      <c r="BA84" s="564"/>
      <c r="BB84" s="728"/>
      <c r="BC84" s="428"/>
      <c r="BD84" s="428"/>
      <c r="BE84" s="428"/>
      <c r="BF84" s="428"/>
      <c r="BH84" s="78" t="s">
        <v>129</v>
      </c>
      <c r="BI84" s="78"/>
      <c r="BJ84" s="78"/>
    </row>
    <row r="85" spans="2:79" s="232" customFormat="1" ht="26" thickBot="1">
      <c r="D85" s="778" t="s">
        <v>105</v>
      </c>
      <c r="E85" s="778"/>
      <c r="F85" s="778"/>
      <c r="G85" s="778"/>
      <c r="H85" s="778"/>
      <c r="I85" s="778"/>
      <c r="J85" s="778"/>
      <c r="K85" s="778"/>
      <c r="L85" s="778"/>
      <c r="M85" s="778"/>
      <c r="N85" s="778"/>
      <c r="O85" s="778"/>
      <c r="P85" s="778"/>
      <c r="Q85" s="778"/>
      <c r="R85" s="778"/>
      <c r="S85" s="778"/>
      <c r="T85" s="778"/>
      <c r="U85" s="501">
        <v>13</v>
      </c>
      <c r="V85" s="501"/>
      <c r="W85" s="501">
        <v>10</v>
      </c>
      <c r="X85" s="501"/>
      <c r="Y85" s="501">
        <v>10</v>
      </c>
      <c r="Z85" s="501"/>
      <c r="AA85" s="526">
        <v>20</v>
      </c>
      <c r="AB85" s="526"/>
      <c r="AC85" s="724">
        <f>SUM(AC59:AD84)</f>
        <v>103</v>
      </c>
      <c r="AD85" s="724"/>
      <c r="AE85" s="724">
        <f>SUM(AE59:AF84)</f>
        <v>3090</v>
      </c>
      <c r="AF85" s="724"/>
      <c r="AG85" s="724">
        <f>SUM(AG59:AH84)</f>
        <v>792</v>
      </c>
      <c r="AH85" s="724"/>
      <c r="AI85" s="724">
        <f>SUM(AI59:AJ84)</f>
        <v>414</v>
      </c>
      <c r="AJ85" s="724"/>
      <c r="AK85" s="724">
        <f>SUM(AK59:AL84)</f>
        <v>54</v>
      </c>
      <c r="AL85" s="724"/>
      <c r="AM85" s="724">
        <f>SUM(AM59:AN84)</f>
        <v>324</v>
      </c>
      <c r="AN85" s="724"/>
      <c r="AO85" s="724">
        <f>SUM(AO59:AP84)</f>
        <v>1473</v>
      </c>
      <c r="AP85" s="724"/>
      <c r="AQ85" s="527">
        <f>SUM(AQ59:AR84)</f>
        <v>8</v>
      </c>
      <c r="AR85" s="494"/>
      <c r="AS85" s="494">
        <f>SUM(AS59:AT84)</f>
        <v>11</v>
      </c>
      <c r="AT85" s="495"/>
      <c r="AU85" s="527">
        <f>SUM(AU59:AV84)</f>
        <v>0</v>
      </c>
      <c r="AV85" s="494"/>
      <c r="AW85" s="494">
        <f>SUM(AW59:AX84)</f>
        <v>10</v>
      </c>
      <c r="AX85" s="495"/>
      <c r="AY85" s="527">
        <f>SUM(AY59:AZ84)</f>
        <v>12</v>
      </c>
      <c r="AZ85" s="494"/>
      <c r="BA85" s="494">
        <f>SUM(BA59:BB84)</f>
        <v>3</v>
      </c>
      <c r="BB85" s="495"/>
      <c r="BC85" s="487"/>
      <c r="BD85" s="487"/>
      <c r="BE85" s="487"/>
      <c r="BF85" s="487"/>
      <c r="BH85" s="249"/>
      <c r="BI85" s="234" t="s">
        <v>129</v>
      </c>
      <c r="BJ85" s="234"/>
    </row>
    <row r="86" spans="2:79" s="235" customFormat="1" ht="27" thickBot="1">
      <c r="D86" s="713" t="s">
        <v>91</v>
      </c>
      <c r="E86" s="714"/>
      <c r="F86" s="714"/>
      <c r="G86" s="714"/>
      <c r="H86" s="714"/>
      <c r="I86" s="714"/>
      <c r="J86" s="714"/>
      <c r="K86" s="714"/>
      <c r="L86" s="714"/>
      <c r="M86" s="714"/>
      <c r="N86" s="714"/>
      <c r="O86" s="714"/>
      <c r="P86" s="714"/>
      <c r="Q86" s="714"/>
      <c r="R86" s="714"/>
      <c r="S86" s="714"/>
      <c r="T86" s="715"/>
      <c r="U86" s="540">
        <f>U85+U57</f>
        <v>21</v>
      </c>
      <c r="V86" s="541"/>
      <c r="W86" s="540">
        <f>W85+W57</f>
        <v>13</v>
      </c>
      <c r="X86" s="541"/>
      <c r="Y86" s="540">
        <f>Y85+Y57</f>
        <v>16</v>
      </c>
      <c r="Z86" s="541"/>
      <c r="AA86" s="540">
        <f>AA85+AA57</f>
        <v>28</v>
      </c>
      <c r="AB86" s="541"/>
      <c r="AC86" s="540">
        <f>AC85+AC57</f>
        <v>181</v>
      </c>
      <c r="AD86" s="541"/>
      <c r="AE86" s="540">
        <f>AE85+AE57</f>
        <v>5430</v>
      </c>
      <c r="AF86" s="541"/>
      <c r="AG86" s="540">
        <f>AG85+AG57</f>
        <v>1530</v>
      </c>
      <c r="AH86" s="541"/>
      <c r="AI86" s="540">
        <f>AI85+AI57</f>
        <v>702</v>
      </c>
      <c r="AJ86" s="541"/>
      <c r="AK86" s="540">
        <f>AK85+AK57</f>
        <v>360</v>
      </c>
      <c r="AL86" s="541"/>
      <c r="AM86" s="540">
        <f>AM85+AM57</f>
        <v>468</v>
      </c>
      <c r="AN86" s="541"/>
      <c r="AO86" s="540">
        <f>AO85+AO57</f>
        <v>2115</v>
      </c>
      <c r="AP86" s="541"/>
      <c r="AQ86" s="707">
        <f>AQ85+AQ57</f>
        <v>24</v>
      </c>
      <c r="AR86" s="726"/>
      <c r="AS86" s="719">
        <f>AS85+AS57</f>
        <v>29</v>
      </c>
      <c r="AT86" s="720"/>
      <c r="AU86" s="707">
        <f>AU85+AU57</f>
        <v>2</v>
      </c>
      <c r="AV86" s="726"/>
      <c r="AW86" s="719">
        <f>AW85+AW57</f>
        <v>12</v>
      </c>
      <c r="AX86" s="720"/>
      <c r="AY86" s="707">
        <f>AY85+AY57</f>
        <v>14</v>
      </c>
      <c r="AZ86" s="726"/>
      <c r="BA86" s="719">
        <f>BA85+BA57</f>
        <v>5</v>
      </c>
      <c r="BB86" s="720"/>
      <c r="BC86" s="487"/>
      <c r="BD86" s="487"/>
      <c r="BE86" s="711"/>
      <c r="BF86" s="711"/>
      <c r="BH86" s="237" t="s">
        <v>129</v>
      </c>
      <c r="BI86" s="238"/>
      <c r="BJ86" s="238" t="s">
        <v>129</v>
      </c>
    </row>
    <row r="87" spans="2:79" s="123" customFormat="1" ht="24" thickBot="1">
      <c r="D87" s="413" t="s">
        <v>106</v>
      </c>
      <c r="E87" s="414"/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414"/>
      <c r="AK87" s="414"/>
      <c r="AL87" s="414"/>
      <c r="AM87" s="414"/>
      <c r="AN87" s="414"/>
      <c r="AO87" s="414"/>
      <c r="AP87" s="414"/>
      <c r="AQ87" s="414"/>
      <c r="AR87" s="414"/>
      <c r="AS87" s="414"/>
      <c r="AT87" s="414"/>
      <c r="AU87" s="414"/>
      <c r="AV87" s="414"/>
      <c r="AW87" s="414"/>
      <c r="AX87" s="414"/>
      <c r="AY87" s="414"/>
      <c r="AZ87" s="414"/>
      <c r="BA87" s="414"/>
      <c r="BB87" s="415"/>
      <c r="BC87" s="371"/>
      <c r="BD87" s="371"/>
      <c r="BE87" s="371"/>
      <c r="BF87" s="371"/>
      <c r="BG87" s="77"/>
      <c r="BH87" s="247"/>
      <c r="BI87" s="248"/>
      <c r="BJ87" s="248"/>
    </row>
    <row r="88" spans="2:79" s="74" customFormat="1" ht="24" customHeight="1" thickBot="1">
      <c r="B88" s="75"/>
      <c r="D88" s="410" t="s">
        <v>92</v>
      </c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11"/>
      <c r="BA88" s="411"/>
      <c r="BB88" s="412"/>
      <c r="BC88" s="372"/>
      <c r="BD88" s="372"/>
      <c r="BE88" s="372"/>
      <c r="BF88" s="372"/>
      <c r="BH88" s="76"/>
      <c r="BI88" s="80"/>
      <c r="BJ88" s="80"/>
      <c r="BR88" s="74" t="s">
        <v>129</v>
      </c>
    </row>
    <row r="89" spans="2:79" s="77" customFormat="1" ht="26.25" customHeight="1">
      <c r="C89" s="229"/>
      <c r="D89" s="552" t="s">
        <v>79</v>
      </c>
      <c r="E89" s="553"/>
      <c r="F89" s="555"/>
      <c r="G89" s="556" t="s">
        <v>238</v>
      </c>
      <c r="H89" s="557"/>
      <c r="I89" s="557"/>
      <c r="J89" s="557"/>
      <c r="K89" s="557"/>
      <c r="L89" s="557"/>
      <c r="M89" s="557"/>
      <c r="N89" s="557"/>
      <c r="O89" s="557"/>
      <c r="P89" s="557"/>
      <c r="Q89" s="557"/>
      <c r="R89" s="557"/>
      <c r="S89" s="557"/>
      <c r="T89" s="558"/>
      <c r="U89" s="522"/>
      <c r="V89" s="525"/>
      <c r="W89" s="522">
        <v>3</v>
      </c>
      <c r="X89" s="525"/>
      <c r="Y89" s="522"/>
      <c r="Z89" s="523"/>
      <c r="AA89" s="561">
        <v>3</v>
      </c>
      <c r="AB89" s="525"/>
      <c r="AC89" s="522">
        <v>2</v>
      </c>
      <c r="AD89" s="525"/>
      <c r="AE89" s="522">
        <f>AC89*30</f>
        <v>60</v>
      </c>
      <c r="AF89" s="525"/>
      <c r="AG89" s="522">
        <f>AI89+AK89+AM89</f>
        <v>36</v>
      </c>
      <c r="AH89" s="525"/>
      <c r="AI89" s="522">
        <v>18</v>
      </c>
      <c r="AJ89" s="525"/>
      <c r="AK89" s="522">
        <v>18</v>
      </c>
      <c r="AL89" s="525"/>
      <c r="AM89" s="522"/>
      <c r="AN89" s="525"/>
      <c r="AO89" s="522">
        <f>AE89-AG89</f>
        <v>24</v>
      </c>
      <c r="AP89" s="525"/>
      <c r="AQ89" s="522"/>
      <c r="AR89" s="523"/>
      <c r="AS89" s="524"/>
      <c r="AT89" s="525"/>
      <c r="AU89" s="434">
        <v>2</v>
      </c>
      <c r="AV89" s="435"/>
      <c r="AW89" s="434"/>
      <c r="AX89" s="435"/>
      <c r="AY89" s="522"/>
      <c r="AZ89" s="523"/>
      <c r="BA89" s="434"/>
      <c r="BB89" s="432"/>
      <c r="BC89" s="428"/>
      <c r="BD89" s="428"/>
      <c r="BE89" s="428"/>
      <c r="BF89" s="428"/>
      <c r="BH89" s="78"/>
      <c r="BI89" s="78"/>
      <c r="BJ89" s="78"/>
    </row>
    <row r="90" spans="2:79" s="77" customFormat="1" ht="24" customHeight="1" thickBot="1">
      <c r="D90" s="552" t="s">
        <v>80</v>
      </c>
      <c r="E90" s="553"/>
      <c r="F90" s="555"/>
      <c r="G90" s="407" t="s">
        <v>261</v>
      </c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9"/>
      <c r="U90" s="431"/>
      <c r="V90" s="432"/>
      <c r="W90" s="431">
        <v>4</v>
      </c>
      <c r="X90" s="432"/>
      <c r="Y90" s="431"/>
      <c r="Z90" s="435"/>
      <c r="AA90" s="433">
        <v>4</v>
      </c>
      <c r="AB90" s="432"/>
      <c r="AC90" s="431">
        <v>2</v>
      </c>
      <c r="AD90" s="432"/>
      <c r="AE90" s="431">
        <f>AC90*30</f>
        <v>60</v>
      </c>
      <c r="AF90" s="432"/>
      <c r="AG90" s="431">
        <f>AI90+AK90+AM90</f>
        <v>36</v>
      </c>
      <c r="AH90" s="432"/>
      <c r="AI90" s="431">
        <v>18</v>
      </c>
      <c r="AJ90" s="432"/>
      <c r="AK90" s="431">
        <v>18</v>
      </c>
      <c r="AL90" s="432"/>
      <c r="AM90" s="431"/>
      <c r="AN90" s="432"/>
      <c r="AO90" s="431">
        <f>AE90-AG90</f>
        <v>24</v>
      </c>
      <c r="AP90" s="432"/>
      <c r="AQ90" s="431"/>
      <c r="AR90" s="435"/>
      <c r="AS90" s="434"/>
      <c r="AT90" s="435"/>
      <c r="AU90" s="431"/>
      <c r="AV90" s="435"/>
      <c r="AW90" s="434">
        <v>2</v>
      </c>
      <c r="AX90" s="435"/>
      <c r="AY90" s="431"/>
      <c r="AZ90" s="435"/>
      <c r="BA90" s="434"/>
      <c r="BB90" s="432"/>
      <c r="BC90" s="428"/>
      <c r="BD90" s="428"/>
      <c r="BE90" s="428"/>
      <c r="BF90" s="428"/>
      <c r="BH90" s="78"/>
      <c r="BI90" s="78"/>
      <c r="BJ90" s="78"/>
      <c r="BL90" s="502"/>
      <c r="BM90" s="502"/>
      <c r="BN90" s="502"/>
      <c r="BO90" s="502"/>
      <c r="BP90" s="502"/>
      <c r="BQ90" s="502"/>
      <c r="BR90" s="502"/>
      <c r="BS90" s="502"/>
      <c r="BT90" s="502"/>
      <c r="BU90" s="502"/>
      <c r="BV90" s="502"/>
      <c r="BW90" s="502"/>
      <c r="BX90" s="502"/>
      <c r="BY90" s="502"/>
      <c r="BZ90" s="502"/>
      <c r="CA90" s="502"/>
    </row>
    <row r="91" spans="2:79" s="232" customFormat="1" ht="26" thickBot="1">
      <c r="D91" s="565" t="s">
        <v>108</v>
      </c>
      <c r="E91" s="566"/>
      <c r="F91" s="566"/>
      <c r="G91" s="566"/>
      <c r="H91" s="566"/>
      <c r="I91" s="566"/>
      <c r="J91" s="566"/>
      <c r="K91" s="566"/>
      <c r="L91" s="566"/>
      <c r="M91" s="566"/>
      <c r="N91" s="566"/>
      <c r="O91" s="566"/>
      <c r="P91" s="566"/>
      <c r="Q91" s="566"/>
      <c r="R91" s="566"/>
      <c r="S91" s="566"/>
      <c r="T91" s="567"/>
      <c r="U91" s="501"/>
      <c r="V91" s="501"/>
      <c r="W91" s="501">
        <v>2</v>
      </c>
      <c r="X91" s="501"/>
      <c r="Y91" s="528"/>
      <c r="Z91" s="529"/>
      <c r="AA91" s="716">
        <v>2</v>
      </c>
      <c r="AB91" s="717"/>
      <c r="AC91" s="501">
        <f>SUM(AC89:AD90)</f>
        <v>4</v>
      </c>
      <c r="AD91" s="501"/>
      <c r="AE91" s="501">
        <f>SUM(AE89:AF90)</f>
        <v>120</v>
      </c>
      <c r="AF91" s="501"/>
      <c r="AG91" s="501">
        <f>SUM(AG89:AH90)</f>
        <v>72</v>
      </c>
      <c r="AH91" s="501"/>
      <c r="AI91" s="501">
        <f>SUM(AI89:AJ90)</f>
        <v>36</v>
      </c>
      <c r="AJ91" s="501"/>
      <c r="AK91" s="501">
        <f>SUM(AK89:AL90)</f>
        <v>36</v>
      </c>
      <c r="AL91" s="501"/>
      <c r="AM91" s="501"/>
      <c r="AN91" s="501"/>
      <c r="AO91" s="501">
        <f>SUM(AO89:AP90)</f>
        <v>48</v>
      </c>
      <c r="AP91" s="501"/>
      <c r="AQ91" s="528"/>
      <c r="AR91" s="529"/>
      <c r="AS91" s="529"/>
      <c r="AT91" s="534"/>
      <c r="AU91" s="528">
        <f>SUM(AU89:AV90)</f>
        <v>2</v>
      </c>
      <c r="AV91" s="529"/>
      <c r="AW91" s="529">
        <f>SUM(AW89:AX90)</f>
        <v>2</v>
      </c>
      <c r="AX91" s="530"/>
      <c r="AY91" s="718"/>
      <c r="AZ91" s="529"/>
      <c r="BA91" s="529"/>
      <c r="BB91" s="530"/>
      <c r="BC91" s="531"/>
      <c r="BD91" s="531"/>
      <c r="BE91" s="531"/>
      <c r="BF91" s="531"/>
      <c r="BH91" s="249"/>
      <c r="BI91" s="234"/>
      <c r="BJ91" s="234"/>
    </row>
    <row r="92" spans="2:79" s="77" customFormat="1" ht="24" customHeight="1" thickBot="1">
      <c r="D92" s="410" t="s">
        <v>95</v>
      </c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1"/>
      <c r="AH92" s="411"/>
      <c r="AI92" s="411"/>
      <c r="AJ92" s="411"/>
      <c r="AK92" s="411"/>
      <c r="AL92" s="411"/>
      <c r="AM92" s="411"/>
      <c r="AN92" s="411"/>
      <c r="AO92" s="411"/>
      <c r="AP92" s="411"/>
      <c r="AQ92" s="411"/>
      <c r="AR92" s="411"/>
      <c r="AS92" s="411"/>
      <c r="AT92" s="411"/>
      <c r="AU92" s="411"/>
      <c r="AV92" s="411"/>
      <c r="AW92" s="411"/>
      <c r="AX92" s="411"/>
      <c r="AY92" s="411"/>
      <c r="AZ92" s="411"/>
      <c r="BA92" s="411"/>
      <c r="BB92" s="412"/>
      <c r="BC92" s="372"/>
      <c r="BD92" s="372"/>
      <c r="BE92" s="372"/>
      <c r="BF92" s="372"/>
      <c r="BH92" s="247"/>
      <c r="BI92" s="78"/>
      <c r="BJ92" s="78"/>
    </row>
    <row r="93" spans="2:79" s="293" customFormat="1" ht="42" hidden="1" customHeight="1">
      <c r="C93" s="294"/>
      <c r="D93" s="543" t="s">
        <v>161</v>
      </c>
      <c r="E93" s="544"/>
      <c r="F93" s="545"/>
      <c r="G93" s="546" t="s">
        <v>174</v>
      </c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8"/>
      <c r="U93" s="533"/>
      <c r="V93" s="536"/>
      <c r="W93" s="535">
        <v>4</v>
      </c>
      <c r="X93" s="537"/>
      <c r="Y93" s="533"/>
      <c r="Z93" s="536"/>
      <c r="AA93" s="538">
        <v>4</v>
      </c>
      <c r="AB93" s="539"/>
      <c r="AC93" s="538">
        <v>4.5</v>
      </c>
      <c r="AD93" s="549"/>
      <c r="AE93" s="538">
        <f t="shared" ref="AE93" si="31">AC93*30</f>
        <v>135</v>
      </c>
      <c r="AF93" s="539"/>
      <c r="AG93" s="535">
        <f t="shared" ref="AG93" si="32">+SUM(AI93:AN93)</f>
        <v>81</v>
      </c>
      <c r="AH93" s="537"/>
      <c r="AI93" s="538">
        <v>36</v>
      </c>
      <c r="AJ93" s="536"/>
      <c r="AK93" s="538">
        <v>9</v>
      </c>
      <c r="AL93" s="539"/>
      <c r="AM93" s="538">
        <v>36</v>
      </c>
      <c r="AN93" s="539"/>
      <c r="AO93" s="538">
        <f t="shared" ref="AO93" si="33">AE93-AG93</f>
        <v>54</v>
      </c>
      <c r="AP93" s="539"/>
      <c r="AQ93" s="532"/>
      <c r="AR93" s="533"/>
      <c r="AS93" s="532"/>
      <c r="AT93" s="533"/>
      <c r="AU93" s="535"/>
      <c r="AV93" s="533"/>
      <c r="AW93" s="532">
        <v>4.5</v>
      </c>
      <c r="AX93" s="533"/>
      <c r="AY93" s="535"/>
      <c r="AZ93" s="533"/>
      <c r="BA93" s="532"/>
      <c r="BB93" s="533"/>
      <c r="BC93" s="825"/>
      <c r="BD93" s="826"/>
      <c r="BE93" s="827"/>
      <c r="BF93" s="828"/>
      <c r="BH93" s="230"/>
      <c r="BI93" s="230"/>
      <c r="BJ93" s="230"/>
    </row>
    <row r="94" spans="2:79" s="293" customFormat="1" ht="42" hidden="1" customHeight="1">
      <c r="C94" s="294"/>
      <c r="D94" s="543" t="s">
        <v>161</v>
      </c>
      <c r="E94" s="544"/>
      <c r="F94" s="545"/>
      <c r="G94" s="546" t="s">
        <v>149</v>
      </c>
      <c r="H94" s="547"/>
      <c r="I94" s="547"/>
      <c r="J94" s="547"/>
      <c r="K94" s="547"/>
      <c r="L94" s="547"/>
      <c r="M94" s="547"/>
      <c r="N94" s="547"/>
      <c r="O94" s="547"/>
      <c r="P94" s="547"/>
      <c r="Q94" s="547"/>
      <c r="R94" s="547"/>
      <c r="S94" s="547"/>
      <c r="T94" s="548"/>
      <c r="U94" s="533"/>
      <c r="V94" s="536"/>
      <c r="W94" s="535">
        <v>4</v>
      </c>
      <c r="X94" s="537"/>
      <c r="Y94" s="533"/>
      <c r="Z94" s="536"/>
      <c r="AA94" s="538">
        <v>4</v>
      </c>
      <c r="AB94" s="539"/>
      <c r="AC94" s="538">
        <v>4.5</v>
      </c>
      <c r="AD94" s="549"/>
      <c r="AE94" s="538">
        <f t="shared" ref="AE94:AE108" si="34">AC94*30</f>
        <v>135</v>
      </c>
      <c r="AF94" s="539"/>
      <c r="AG94" s="535">
        <f t="shared" ref="AG94" si="35">+SUM(AI94:AN94)</f>
        <v>81</v>
      </c>
      <c r="AH94" s="537"/>
      <c r="AI94" s="538">
        <v>36</v>
      </c>
      <c r="AJ94" s="536"/>
      <c r="AK94" s="538">
        <v>9</v>
      </c>
      <c r="AL94" s="539"/>
      <c r="AM94" s="538">
        <v>36</v>
      </c>
      <c r="AN94" s="539"/>
      <c r="AO94" s="538">
        <f t="shared" ref="AO94:AO108" si="36">AE94-AG94</f>
        <v>54</v>
      </c>
      <c r="AP94" s="539"/>
      <c r="AQ94" s="532"/>
      <c r="AR94" s="533"/>
      <c r="AS94" s="532"/>
      <c r="AT94" s="533"/>
      <c r="AU94" s="535"/>
      <c r="AV94" s="533"/>
      <c r="AW94" s="532">
        <v>4.5</v>
      </c>
      <c r="AX94" s="533"/>
      <c r="AY94" s="831"/>
      <c r="AZ94" s="830"/>
      <c r="BA94" s="829"/>
      <c r="BB94" s="830"/>
      <c r="BC94" s="831"/>
      <c r="BD94" s="830"/>
      <c r="BE94" s="829"/>
      <c r="BF94" s="832"/>
      <c r="BH94" s="230"/>
      <c r="BI94" s="230"/>
      <c r="BJ94" s="230"/>
    </row>
    <row r="95" spans="2:79" s="77" customFormat="1" ht="23.25" customHeight="1">
      <c r="C95" s="79"/>
      <c r="D95" s="404" t="s">
        <v>161</v>
      </c>
      <c r="E95" s="405"/>
      <c r="F95" s="406"/>
      <c r="G95" s="516" t="s">
        <v>176</v>
      </c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8"/>
      <c r="U95" s="429"/>
      <c r="V95" s="430"/>
      <c r="W95" s="431">
        <v>3</v>
      </c>
      <c r="X95" s="432"/>
      <c r="Y95" s="435">
        <v>3</v>
      </c>
      <c r="Z95" s="433"/>
      <c r="AA95" s="429">
        <v>3</v>
      </c>
      <c r="AB95" s="430"/>
      <c r="AC95" s="429">
        <v>4</v>
      </c>
      <c r="AD95" s="438"/>
      <c r="AE95" s="429">
        <f t="shared" si="34"/>
        <v>120</v>
      </c>
      <c r="AF95" s="430"/>
      <c r="AG95" s="431">
        <f t="shared" ref="AG95" si="37">+SUM(AI95:AN95)</f>
        <v>54</v>
      </c>
      <c r="AH95" s="432"/>
      <c r="AI95" s="429">
        <v>18</v>
      </c>
      <c r="AJ95" s="433"/>
      <c r="AK95" s="429"/>
      <c r="AL95" s="430"/>
      <c r="AM95" s="429">
        <v>36</v>
      </c>
      <c r="AN95" s="430"/>
      <c r="AO95" s="429">
        <f t="shared" si="36"/>
        <v>66</v>
      </c>
      <c r="AP95" s="430"/>
      <c r="AQ95" s="434"/>
      <c r="AR95" s="435"/>
      <c r="AS95" s="434"/>
      <c r="AT95" s="435"/>
      <c r="AU95" s="431">
        <v>3</v>
      </c>
      <c r="AV95" s="435"/>
      <c r="AW95" s="434"/>
      <c r="AX95" s="435"/>
      <c r="AY95" s="522"/>
      <c r="AZ95" s="523"/>
      <c r="BA95" s="524"/>
      <c r="BB95" s="525"/>
      <c r="BC95" s="428"/>
      <c r="BD95" s="428"/>
      <c r="BE95" s="428"/>
      <c r="BF95" s="428"/>
      <c r="BH95" s="78"/>
      <c r="BI95" s="78"/>
      <c r="BJ95" s="78"/>
    </row>
    <row r="96" spans="2:79" s="74" customFormat="1" ht="23">
      <c r="C96" s="77"/>
      <c r="D96" s="404" t="s">
        <v>162</v>
      </c>
      <c r="E96" s="405"/>
      <c r="F96" s="406"/>
      <c r="G96" s="516" t="s">
        <v>239</v>
      </c>
      <c r="H96" s="517"/>
      <c r="I96" s="517"/>
      <c r="J96" s="517"/>
      <c r="K96" s="517"/>
      <c r="L96" s="517"/>
      <c r="M96" s="517"/>
      <c r="N96" s="517"/>
      <c r="O96" s="517"/>
      <c r="P96" s="517"/>
      <c r="Q96" s="517"/>
      <c r="R96" s="517"/>
      <c r="S96" s="517"/>
      <c r="T96" s="518"/>
      <c r="U96" s="429"/>
      <c r="V96" s="430"/>
      <c r="W96" s="431">
        <v>3</v>
      </c>
      <c r="X96" s="432"/>
      <c r="Y96" s="435"/>
      <c r="Z96" s="433"/>
      <c r="AA96" s="429">
        <v>3</v>
      </c>
      <c r="AB96" s="430"/>
      <c r="AC96" s="429">
        <v>4</v>
      </c>
      <c r="AD96" s="438"/>
      <c r="AE96" s="429">
        <f t="shared" si="34"/>
        <v>120</v>
      </c>
      <c r="AF96" s="430"/>
      <c r="AG96" s="431">
        <f t="shared" ref="AG96" si="38">+SUM(AI96:AN96)</f>
        <v>72</v>
      </c>
      <c r="AH96" s="432"/>
      <c r="AI96" s="429">
        <v>36</v>
      </c>
      <c r="AJ96" s="433"/>
      <c r="AK96" s="429">
        <v>18</v>
      </c>
      <c r="AL96" s="430"/>
      <c r="AM96" s="429">
        <v>18</v>
      </c>
      <c r="AN96" s="430"/>
      <c r="AO96" s="429">
        <f t="shared" si="36"/>
        <v>48</v>
      </c>
      <c r="AP96" s="430"/>
      <c r="AQ96" s="434"/>
      <c r="AR96" s="435"/>
      <c r="AS96" s="434"/>
      <c r="AT96" s="435"/>
      <c r="AU96" s="431">
        <v>4</v>
      </c>
      <c r="AV96" s="435"/>
      <c r="AW96" s="434"/>
      <c r="AX96" s="435"/>
      <c r="AY96" s="431"/>
      <c r="AZ96" s="435"/>
      <c r="BA96" s="434"/>
      <c r="BB96" s="432"/>
      <c r="BC96" s="428"/>
      <c r="BD96" s="428"/>
      <c r="BE96" s="428"/>
      <c r="BF96" s="428"/>
      <c r="BG96" s="252"/>
      <c r="BH96" s="253"/>
      <c r="BI96" s="253" t="s">
        <v>129</v>
      </c>
      <c r="BJ96" s="253"/>
    </row>
    <row r="97" spans="3:62" s="74" customFormat="1" ht="23">
      <c r="C97" s="77"/>
      <c r="D97" s="404" t="s">
        <v>163</v>
      </c>
      <c r="E97" s="405"/>
      <c r="F97" s="406"/>
      <c r="G97" s="516" t="s">
        <v>240</v>
      </c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8"/>
      <c r="U97" s="429"/>
      <c r="V97" s="430"/>
      <c r="W97" s="431">
        <v>3</v>
      </c>
      <c r="X97" s="432"/>
      <c r="Y97" s="435"/>
      <c r="Z97" s="433"/>
      <c r="AA97" s="429">
        <v>3</v>
      </c>
      <c r="AB97" s="430"/>
      <c r="AC97" s="429">
        <v>4</v>
      </c>
      <c r="AD97" s="438"/>
      <c r="AE97" s="429">
        <f t="shared" si="34"/>
        <v>120</v>
      </c>
      <c r="AF97" s="430"/>
      <c r="AG97" s="431">
        <f t="shared" ref="AG97:AG102" si="39">+SUM(AI97:AN97)</f>
        <v>72</v>
      </c>
      <c r="AH97" s="432"/>
      <c r="AI97" s="429">
        <v>18</v>
      </c>
      <c r="AJ97" s="433"/>
      <c r="AK97" s="429">
        <v>18</v>
      </c>
      <c r="AL97" s="430"/>
      <c r="AM97" s="429">
        <v>36</v>
      </c>
      <c r="AN97" s="430"/>
      <c r="AO97" s="429">
        <f t="shared" si="36"/>
        <v>48</v>
      </c>
      <c r="AP97" s="430"/>
      <c r="AQ97" s="434"/>
      <c r="AR97" s="435"/>
      <c r="AS97" s="434"/>
      <c r="AT97" s="435"/>
      <c r="AU97" s="431">
        <v>4</v>
      </c>
      <c r="AV97" s="435"/>
      <c r="AW97" s="434"/>
      <c r="AX97" s="435"/>
      <c r="AY97" s="431"/>
      <c r="AZ97" s="435"/>
      <c r="BA97" s="434"/>
      <c r="BB97" s="432"/>
      <c r="BC97" s="428"/>
      <c r="BD97" s="428"/>
      <c r="BE97" s="428"/>
      <c r="BF97" s="428"/>
      <c r="BG97" s="252"/>
      <c r="BH97" s="253"/>
      <c r="BI97" s="253" t="s">
        <v>129</v>
      </c>
      <c r="BJ97" s="253"/>
    </row>
    <row r="98" spans="3:62" s="74" customFormat="1" ht="23">
      <c r="C98" s="77"/>
      <c r="D98" s="404" t="s">
        <v>226</v>
      </c>
      <c r="E98" s="405"/>
      <c r="F98" s="406"/>
      <c r="G98" s="516" t="s">
        <v>241</v>
      </c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8"/>
      <c r="U98" s="429"/>
      <c r="V98" s="430"/>
      <c r="W98" s="431">
        <v>3</v>
      </c>
      <c r="X98" s="432"/>
      <c r="Y98" s="435"/>
      <c r="Z98" s="433"/>
      <c r="AA98" s="431">
        <v>3</v>
      </c>
      <c r="AB98" s="432"/>
      <c r="AC98" s="429">
        <v>4</v>
      </c>
      <c r="AD98" s="438"/>
      <c r="AE98" s="429">
        <f t="shared" si="34"/>
        <v>120</v>
      </c>
      <c r="AF98" s="430"/>
      <c r="AG98" s="431">
        <f t="shared" si="39"/>
        <v>72</v>
      </c>
      <c r="AH98" s="432"/>
      <c r="AI98" s="429">
        <v>18</v>
      </c>
      <c r="AJ98" s="433"/>
      <c r="AK98" s="429">
        <v>18</v>
      </c>
      <c r="AL98" s="430"/>
      <c r="AM98" s="429">
        <v>36</v>
      </c>
      <c r="AN98" s="430"/>
      <c r="AO98" s="429">
        <f t="shared" si="36"/>
        <v>48</v>
      </c>
      <c r="AP98" s="430"/>
      <c r="AQ98" s="434"/>
      <c r="AR98" s="435"/>
      <c r="AS98" s="434"/>
      <c r="AT98" s="435"/>
      <c r="AU98" s="431">
        <v>4</v>
      </c>
      <c r="AV98" s="435"/>
      <c r="AW98" s="434"/>
      <c r="AX98" s="435"/>
      <c r="AY98" s="431"/>
      <c r="AZ98" s="435"/>
      <c r="BA98" s="434"/>
      <c r="BB98" s="432"/>
      <c r="BC98" s="428"/>
      <c r="BD98" s="428"/>
      <c r="BE98" s="428"/>
      <c r="BF98" s="428"/>
      <c r="BG98" s="252"/>
      <c r="BH98" s="253"/>
      <c r="BI98" s="253" t="s">
        <v>129</v>
      </c>
      <c r="BJ98" s="253"/>
    </row>
    <row r="99" spans="3:62" s="74" customFormat="1" ht="23">
      <c r="C99" s="77"/>
      <c r="D99" s="404" t="s">
        <v>227</v>
      </c>
      <c r="E99" s="405"/>
      <c r="F99" s="406"/>
      <c r="G99" s="516" t="s">
        <v>242</v>
      </c>
      <c r="H99" s="517"/>
      <c r="I99" s="517"/>
      <c r="J99" s="517"/>
      <c r="K99" s="517"/>
      <c r="L99" s="517"/>
      <c r="M99" s="517"/>
      <c r="N99" s="517"/>
      <c r="O99" s="517"/>
      <c r="P99" s="517"/>
      <c r="Q99" s="517"/>
      <c r="R99" s="517"/>
      <c r="S99" s="517"/>
      <c r="T99" s="518"/>
      <c r="U99" s="429"/>
      <c r="V99" s="430"/>
      <c r="W99" s="431">
        <v>3</v>
      </c>
      <c r="X99" s="432"/>
      <c r="Y99" s="435"/>
      <c r="Z99" s="433"/>
      <c r="AA99" s="431">
        <v>3</v>
      </c>
      <c r="AB99" s="432"/>
      <c r="AC99" s="429">
        <v>4</v>
      </c>
      <c r="AD99" s="438"/>
      <c r="AE99" s="429">
        <f t="shared" si="34"/>
        <v>120</v>
      </c>
      <c r="AF99" s="430"/>
      <c r="AG99" s="431">
        <f t="shared" si="39"/>
        <v>72</v>
      </c>
      <c r="AH99" s="432"/>
      <c r="AI99" s="429">
        <v>18</v>
      </c>
      <c r="AJ99" s="433"/>
      <c r="AK99" s="429"/>
      <c r="AL99" s="430"/>
      <c r="AM99" s="429">
        <v>54</v>
      </c>
      <c r="AN99" s="430"/>
      <c r="AO99" s="429">
        <f t="shared" si="36"/>
        <v>48</v>
      </c>
      <c r="AP99" s="430"/>
      <c r="AQ99" s="434"/>
      <c r="AR99" s="435"/>
      <c r="AS99" s="434"/>
      <c r="AT99" s="435"/>
      <c r="AU99" s="431">
        <v>4</v>
      </c>
      <c r="AV99" s="435"/>
      <c r="AW99" s="434"/>
      <c r="AX99" s="435"/>
      <c r="AY99" s="431"/>
      <c r="AZ99" s="435"/>
      <c r="BA99" s="434"/>
      <c r="BB99" s="432"/>
      <c r="BC99" s="428"/>
      <c r="BD99" s="428"/>
      <c r="BE99" s="428"/>
      <c r="BF99" s="428"/>
      <c r="BG99" s="252"/>
      <c r="BH99" s="253"/>
      <c r="BI99" s="253" t="s">
        <v>129</v>
      </c>
      <c r="BJ99" s="253"/>
    </row>
    <row r="100" spans="3:62" s="74" customFormat="1" ht="23">
      <c r="C100" s="77"/>
      <c r="D100" s="404" t="s">
        <v>243</v>
      </c>
      <c r="E100" s="405"/>
      <c r="F100" s="406"/>
      <c r="G100" s="516" t="s">
        <v>244</v>
      </c>
      <c r="H100" s="517"/>
      <c r="I100" s="517"/>
      <c r="J100" s="517"/>
      <c r="K100" s="517"/>
      <c r="L100" s="517"/>
      <c r="M100" s="517"/>
      <c r="N100" s="517"/>
      <c r="O100" s="517"/>
      <c r="P100" s="517"/>
      <c r="Q100" s="517"/>
      <c r="R100" s="517"/>
      <c r="S100" s="517"/>
      <c r="T100" s="518"/>
      <c r="U100" s="429"/>
      <c r="V100" s="430"/>
      <c r="W100" s="431">
        <v>4</v>
      </c>
      <c r="X100" s="432"/>
      <c r="Y100" s="435"/>
      <c r="Z100" s="433"/>
      <c r="AA100" s="431">
        <v>4</v>
      </c>
      <c r="AB100" s="432"/>
      <c r="AC100" s="429">
        <v>4</v>
      </c>
      <c r="AD100" s="438"/>
      <c r="AE100" s="429">
        <f t="shared" si="34"/>
        <v>120</v>
      </c>
      <c r="AF100" s="430"/>
      <c r="AG100" s="431">
        <f t="shared" si="39"/>
        <v>72</v>
      </c>
      <c r="AH100" s="432"/>
      <c r="AI100" s="429">
        <v>18</v>
      </c>
      <c r="AJ100" s="433"/>
      <c r="AK100" s="429">
        <v>18</v>
      </c>
      <c r="AL100" s="430"/>
      <c r="AM100" s="429">
        <v>36</v>
      </c>
      <c r="AN100" s="430"/>
      <c r="AO100" s="429">
        <f t="shared" si="36"/>
        <v>48</v>
      </c>
      <c r="AP100" s="430"/>
      <c r="AQ100" s="434"/>
      <c r="AR100" s="435"/>
      <c r="AS100" s="434"/>
      <c r="AT100" s="435"/>
      <c r="AU100" s="431"/>
      <c r="AV100" s="435"/>
      <c r="AW100" s="434">
        <v>4</v>
      </c>
      <c r="AX100" s="435"/>
      <c r="AY100" s="431"/>
      <c r="AZ100" s="435"/>
      <c r="BA100" s="482"/>
      <c r="BB100" s="483"/>
      <c r="BC100" s="428"/>
      <c r="BD100" s="428"/>
      <c r="BE100" s="428"/>
      <c r="BF100" s="428"/>
      <c r="BG100" s="252"/>
      <c r="BH100" s="253"/>
      <c r="BI100" s="253" t="s">
        <v>129</v>
      </c>
      <c r="BJ100" s="253"/>
    </row>
    <row r="101" spans="3:62" s="74" customFormat="1" ht="23">
      <c r="C101" s="77"/>
      <c r="D101" s="404" t="s">
        <v>245</v>
      </c>
      <c r="E101" s="405"/>
      <c r="F101" s="406"/>
      <c r="G101" s="516" t="s">
        <v>246</v>
      </c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8"/>
      <c r="U101" s="429"/>
      <c r="V101" s="430"/>
      <c r="W101" s="431">
        <v>4</v>
      </c>
      <c r="X101" s="432"/>
      <c r="Y101" s="435"/>
      <c r="Z101" s="433"/>
      <c r="AA101" s="431">
        <v>4</v>
      </c>
      <c r="AB101" s="432"/>
      <c r="AC101" s="429">
        <v>4</v>
      </c>
      <c r="AD101" s="438"/>
      <c r="AE101" s="429">
        <f t="shared" si="34"/>
        <v>120</v>
      </c>
      <c r="AF101" s="430"/>
      <c r="AG101" s="431">
        <f t="shared" si="39"/>
        <v>72</v>
      </c>
      <c r="AH101" s="432"/>
      <c r="AI101" s="429">
        <v>18</v>
      </c>
      <c r="AJ101" s="433"/>
      <c r="AK101" s="429"/>
      <c r="AL101" s="430"/>
      <c r="AM101" s="429">
        <v>54</v>
      </c>
      <c r="AN101" s="430"/>
      <c r="AO101" s="429">
        <f t="shared" si="36"/>
        <v>48</v>
      </c>
      <c r="AP101" s="430"/>
      <c r="AQ101" s="434"/>
      <c r="AR101" s="435"/>
      <c r="AS101" s="434"/>
      <c r="AT101" s="435"/>
      <c r="AU101" s="431"/>
      <c r="AV101" s="435"/>
      <c r="AW101" s="434">
        <v>4</v>
      </c>
      <c r="AX101" s="435"/>
      <c r="AY101" s="431"/>
      <c r="AZ101" s="435"/>
      <c r="BA101" s="482"/>
      <c r="BB101" s="483"/>
      <c r="BC101" s="428"/>
      <c r="BD101" s="428"/>
      <c r="BE101" s="428"/>
      <c r="BF101" s="428"/>
      <c r="BG101" s="252"/>
      <c r="BH101" s="253"/>
      <c r="BI101" s="253" t="s">
        <v>129</v>
      </c>
      <c r="BJ101" s="253"/>
    </row>
    <row r="102" spans="3:62" s="77" customFormat="1" ht="27.75" customHeight="1">
      <c r="C102" s="79"/>
      <c r="D102" s="404" t="s">
        <v>247</v>
      </c>
      <c r="E102" s="405"/>
      <c r="F102" s="406"/>
      <c r="G102" s="407" t="s">
        <v>248</v>
      </c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9"/>
      <c r="U102" s="435"/>
      <c r="V102" s="433"/>
      <c r="W102" s="431">
        <v>3</v>
      </c>
      <c r="X102" s="432"/>
      <c r="Y102" s="435">
        <v>3</v>
      </c>
      <c r="Z102" s="433"/>
      <c r="AA102" s="429">
        <v>3</v>
      </c>
      <c r="AB102" s="430"/>
      <c r="AC102" s="429">
        <v>4</v>
      </c>
      <c r="AD102" s="438"/>
      <c r="AE102" s="429">
        <f t="shared" si="34"/>
        <v>120</v>
      </c>
      <c r="AF102" s="430"/>
      <c r="AG102" s="431">
        <f t="shared" si="39"/>
        <v>54</v>
      </c>
      <c r="AH102" s="432"/>
      <c r="AI102" s="429">
        <v>36</v>
      </c>
      <c r="AJ102" s="433"/>
      <c r="AK102" s="429">
        <v>18</v>
      </c>
      <c r="AL102" s="430"/>
      <c r="AM102" s="429"/>
      <c r="AN102" s="430"/>
      <c r="AO102" s="429">
        <f t="shared" si="36"/>
        <v>66</v>
      </c>
      <c r="AP102" s="430"/>
      <c r="AQ102" s="434"/>
      <c r="AR102" s="435"/>
      <c r="AS102" s="434"/>
      <c r="AT102" s="434"/>
      <c r="AU102" s="429">
        <v>3</v>
      </c>
      <c r="AV102" s="438"/>
      <c r="AW102" s="438"/>
      <c r="AX102" s="430"/>
      <c r="AY102" s="429"/>
      <c r="AZ102" s="438"/>
      <c r="BA102" s="514"/>
      <c r="BB102" s="515"/>
      <c r="BC102" s="428"/>
      <c r="BD102" s="428"/>
      <c r="BE102" s="428"/>
      <c r="BF102" s="428"/>
      <c r="BH102" s="78"/>
      <c r="BI102" s="78" t="s">
        <v>129</v>
      </c>
      <c r="BJ102" s="78"/>
    </row>
    <row r="103" spans="3:62" s="77" customFormat="1" ht="23.25" customHeight="1">
      <c r="C103" s="79"/>
      <c r="D103" s="404" t="s">
        <v>249</v>
      </c>
      <c r="E103" s="405"/>
      <c r="F103" s="406"/>
      <c r="G103" s="407" t="s">
        <v>250</v>
      </c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9"/>
      <c r="U103" s="435"/>
      <c r="V103" s="433"/>
      <c r="W103" s="431">
        <v>4</v>
      </c>
      <c r="X103" s="432"/>
      <c r="Y103" s="435">
        <v>4</v>
      </c>
      <c r="Z103" s="433"/>
      <c r="AA103" s="429">
        <v>4</v>
      </c>
      <c r="AB103" s="430"/>
      <c r="AC103" s="429">
        <v>4</v>
      </c>
      <c r="AD103" s="438"/>
      <c r="AE103" s="429">
        <f t="shared" si="34"/>
        <v>120</v>
      </c>
      <c r="AF103" s="430"/>
      <c r="AG103" s="431">
        <f>+SUM(AI103:AN103)</f>
        <v>72</v>
      </c>
      <c r="AH103" s="432"/>
      <c r="AI103" s="429">
        <v>36</v>
      </c>
      <c r="AJ103" s="433"/>
      <c r="AK103" s="429"/>
      <c r="AL103" s="430"/>
      <c r="AM103" s="429">
        <v>36</v>
      </c>
      <c r="AN103" s="430"/>
      <c r="AO103" s="429">
        <f t="shared" si="36"/>
        <v>48</v>
      </c>
      <c r="AP103" s="430"/>
      <c r="AQ103" s="434"/>
      <c r="AR103" s="435"/>
      <c r="AS103" s="434"/>
      <c r="AT103" s="434"/>
      <c r="AU103" s="429"/>
      <c r="AV103" s="438"/>
      <c r="AW103" s="438">
        <v>4</v>
      </c>
      <c r="AX103" s="430"/>
      <c r="AY103" s="429"/>
      <c r="AZ103" s="438"/>
      <c r="BA103" s="514"/>
      <c r="BB103" s="515"/>
      <c r="BC103" s="428"/>
      <c r="BD103" s="428"/>
      <c r="BE103" s="428"/>
      <c r="BF103" s="428"/>
      <c r="BH103" s="78"/>
      <c r="BI103" s="78" t="s">
        <v>129</v>
      </c>
      <c r="BJ103" s="78"/>
    </row>
    <row r="104" spans="3:62" s="254" customFormat="1" ht="23">
      <c r="C104" s="255"/>
      <c r="D104" s="507" t="s">
        <v>251</v>
      </c>
      <c r="E104" s="508"/>
      <c r="F104" s="509"/>
      <c r="G104" s="510" t="s">
        <v>252</v>
      </c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  <c r="R104" s="511"/>
      <c r="S104" s="511"/>
      <c r="T104" s="512"/>
      <c r="U104" s="503"/>
      <c r="V104" s="505"/>
      <c r="W104" s="498">
        <v>5</v>
      </c>
      <c r="X104" s="513"/>
      <c r="Y104" s="503"/>
      <c r="Z104" s="505"/>
      <c r="AA104" s="498">
        <v>5</v>
      </c>
      <c r="AB104" s="505"/>
      <c r="AC104" s="503">
        <v>4</v>
      </c>
      <c r="AD104" s="505"/>
      <c r="AE104" s="498">
        <f t="shared" si="34"/>
        <v>120</v>
      </c>
      <c r="AF104" s="513"/>
      <c r="AG104" s="503">
        <f t="shared" ref="AG104:AG107" si="40">+SUM(AI104:AN104)</f>
        <v>72</v>
      </c>
      <c r="AH104" s="505"/>
      <c r="AI104" s="498">
        <v>36</v>
      </c>
      <c r="AJ104" s="513"/>
      <c r="AK104" s="503">
        <v>36</v>
      </c>
      <c r="AL104" s="505"/>
      <c r="AM104" s="498"/>
      <c r="AN104" s="513"/>
      <c r="AO104" s="503">
        <f t="shared" si="36"/>
        <v>48</v>
      </c>
      <c r="AP104" s="505"/>
      <c r="AQ104" s="498"/>
      <c r="AR104" s="504"/>
      <c r="AS104" s="504"/>
      <c r="AT104" s="513"/>
      <c r="AU104" s="503"/>
      <c r="AV104" s="504"/>
      <c r="AW104" s="504"/>
      <c r="AX104" s="505"/>
      <c r="AY104" s="503">
        <v>4</v>
      </c>
      <c r="AZ104" s="504"/>
      <c r="BA104" s="504"/>
      <c r="BB104" s="505"/>
      <c r="BC104" s="506"/>
      <c r="BD104" s="506"/>
      <c r="BE104" s="506"/>
      <c r="BF104" s="506"/>
      <c r="BG104" s="256"/>
      <c r="BH104" s="257"/>
      <c r="BI104" s="257" t="s">
        <v>129</v>
      </c>
      <c r="BJ104" s="257" t="s">
        <v>129</v>
      </c>
    </row>
    <row r="105" spans="3:62" s="254" customFormat="1" ht="23">
      <c r="C105" s="255"/>
      <c r="D105" s="507" t="s">
        <v>253</v>
      </c>
      <c r="E105" s="508"/>
      <c r="F105" s="509"/>
      <c r="G105" s="510" t="s">
        <v>254</v>
      </c>
      <c r="H105" s="511"/>
      <c r="I105" s="511"/>
      <c r="J105" s="511"/>
      <c r="K105" s="511"/>
      <c r="L105" s="511"/>
      <c r="M105" s="511"/>
      <c r="N105" s="511"/>
      <c r="O105" s="511"/>
      <c r="P105" s="511"/>
      <c r="Q105" s="511"/>
      <c r="R105" s="511"/>
      <c r="S105" s="511"/>
      <c r="T105" s="512"/>
      <c r="U105" s="503"/>
      <c r="V105" s="505"/>
      <c r="W105" s="498">
        <v>5</v>
      </c>
      <c r="X105" s="513"/>
      <c r="Y105" s="503"/>
      <c r="Z105" s="505"/>
      <c r="AA105" s="498">
        <v>5</v>
      </c>
      <c r="AB105" s="505"/>
      <c r="AC105" s="503">
        <v>4</v>
      </c>
      <c r="AD105" s="505"/>
      <c r="AE105" s="498">
        <f t="shared" si="34"/>
        <v>120</v>
      </c>
      <c r="AF105" s="513"/>
      <c r="AG105" s="503">
        <f t="shared" si="40"/>
        <v>72</v>
      </c>
      <c r="AH105" s="505"/>
      <c r="AI105" s="498">
        <v>18</v>
      </c>
      <c r="AJ105" s="513"/>
      <c r="AK105" s="503">
        <v>18</v>
      </c>
      <c r="AL105" s="505"/>
      <c r="AM105" s="498">
        <v>36</v>
      </c>
      <c r="AN105" s="513"/>
      <c r="AO105" s="503">
        <f t="shared" si="36"/>
        <v>48</v>
      </c>
      <c r="AP105" s="505"/>
      <c r="AQ105" s="498"/>
      <c r="AR105" s="504"/>
      <c r="AS105" s="504"/>
      <c r="AT105" s="513"/>
      <c r="AU105" s="503"/>
      <c r="AV105" s="504"/>
      <c r="AW105" s="504"/>
      <c r="AX105" s="505"/>
      <c r="AY105" s="503">
        <v>4</v>
      </c>
      <c r="AZ105" s="504"/>
      <c r="BA105" s="504"/>
      <c r="BB105" s="505"/>
      <c r="BC105" s="506"/>
      <c r="BD105" s="506"/>
      <c r="BE105" s="506"/>
      <c r="BF105" s="506"/>
      <c r="BG105" s="256"/>
      <c r="BH105" s="257"/>
      <c r="BI105" s="257"/>
      <c r="BJ105" s="257"/>
    </row>
    <row r="106" spans="3:62" s="254" customFormat="1" ht="23">
      <c r="C106" s="255"/>
      <c r="D106" s="507" t="s">
        <v>255</v>
      </c>
      <c r="E106" s="508"/>
      <c r="F106" s="509"/>
      <c r="G106" s="510" t="s">
        <v>256</v>
      </c>
      <c r="H106" s="511"/>
      <c r="I106" s="511"/>
      <c r="J106" s="511"/>
      <c r="K106" s="511"/>
      <c r="L106" s="511"/>
      <c r="M106" s="511"/>
      <c r="N106" s="511"/>
      <c r="O106" s="511"/>
      <c r="P106" s="511"/>
      <c r="Q106" s="511"/>
      <c r="R106" s="511"/>
      <c r="S106" s="511"/>
      <c r="T106" s="512"/>
      <c r="U106" s="503"/>
      <c r="V106" s="505"/>
      <c r="W106" s="498">
        <v>6</v>
      </c>
      <c r="X106" s="513"/>
      <c r="Y106" s="503"/>
      <c r="Z106" s="505"/>
      <c r="AA106" s="498">
        <v>6</v>
      </c>
      <c r="AB106" s="505"/>
      <c r="AC106" s="503">
        <v>4</v>
      </c>
      <c r="AD106" s="505"/>
      <c r="AE106" s="498">
        <f t="shared" si="34"/>
        <v>120</v>
      </c>
      <c r="AF106" s="513"/>
      <c r="AG106" s="503">
        <f t="shared" si="40"/>
        <v>54</v>
      </c>
      <c r="AH106" s="505"/>
      <c r="AI106" s="498">
        <v>36</v>
      </c>
      <c r="AJ106" s="513"/>
      <c r="AK106" s="503">
        <v>18</v>
      </c>
      <c r="AL106" s="505"/>
      <c r="AM106" s="498"/>
      <c r="AN106" s="513"/>
      <c r="AO106" s="503">
        <f t="shared" si="36"/>
        <v>66</v>
      </c>
      <c r="AP106" s="505"/>
      <c r="AQ106" s="498"/>
      <c r="AR106" s="504"/>
      <c r="AS106" s="504"/>
      <c r="AT106" s="513"/>
      <c r="AU106" s="503"/>
      <c r="AV106" s="504"/>
      <c r="AW106" s="504"/>
      <c r="AX106" s="505"/>
      <c r="AY106" s="503"/>
      <c r="AZ106" s="504"/>
      <c r="BA106" s="504">
        <v>6</v>
      </c>
      <c r="BB106" s="505"/>
      <c r="BC106" s="506"/>
      <c r="BD106" s="506"/>
      <c r="BE106" s="506"/>
      <c r="BF106" s="506"/>
      <c r="BG106" s="256"/>
      <c r="BH106" s="257"/>
      <c r="BI106" s="257" t="s">
        <v>129</v>
      </c>
      <c r="BJ106" s="257"/>
    </row>
    <row r="107" spans="3:62" s="254" customFormat="1" ht="23">
      <c r="C107" s="255"/>
      <c r="D107" s="507" t="s">
        <v>257</v>
      </c>
      <c r="E107" s="508"/>
      <c r="F107" s="509"/>
      <c r="G107" s="510" t="s">
        <v>258</v>
      </c>
      <c r="H107" s="511"/>
      <c r="I107" s="511"/>
      <c r="J107" s="511"/>
      <c r="K107" s="511"/>
      <c r="L107" s="511"/>
      <c r="M107" s="511"/>
      <c r="N107" s="511"/>
      <c r="O107" s="511"/>
      <c r="P107" s="511"/>
      <c r="Q107" s="511"/>
      <c r="R107" s="511"/>
      <c r="S107" s="511"/>
      <c r="T107" s="512"/>
      <c r="U107" s="503"/>
      <c r="V107" s="505"/>
      <c r="W107" s="498">
        <v>6</v>
      </c>
      <c r="X107" s="513"/>
      <c r="Y107" s="503"/>
      <c r="Z107" s="505"/>
      <c r="AA107" s="498">
        <v>6</v>
      </c>
      <c r="AB107" s="505"/>
      <c r="AC107" s="503">
        <v>4</v>
      </c>
      <c r="AD107" s="505"/>
      <c r="AE107" s="498">
        <f t="shared" si="34"/>
        <v>120</v>
      </c>
      <c r="AF107" s="513"/>
      <c r="AG107" s="503">
        <f t="shared" si="40"/>
        <v>72</v>
      </c>
      <c r="AH107" s="505"/>
      <c r="AI107" s="498">
        <v>18</v>
      </c>
      <c r="AJ107" s="513"/>
      <c r="AK107" s="503">
        <v>18</v>
      </c>
      <c r="AL107" s="505"/>
      <c r="AM107" s="498">
        <v>36</v>
      </c>
      <c r="AN107" s="513"/>
      <c r="AO107" s="503">
        <f t="shared" si="36"/>
        <v>48</v>
      </c>
      <c r="AP107" s="505"/>
      <c r="AQ107" s="498"/>
      <c r="AR107" s="504"/>
      <c r="AS107" s="504"/>
      <c r="AT107" s="513"/>
      <c r="AU107" s="503"/>
      <c r="AV107" s="504"/>
      <c r="AW107" s="504"/>
      <c r="AX107" s="505"/>
      <c r="AY107" s="503"/>
      <c r="AZ107" s="504"/>
      <c r="BA107" s="504">
        <v>8</v>
      </c>
      <c r="BB107" s="505"/>
      <c r="BC107" s="506"/>
      <c r="BD107" s="506"/>
      <c r="BE107" s="506"/>
      <c r="BF107" s="506"/>
      <c r="BG107" s="256"/>
      <c r="BH107" s="257"/>
      <c r="BI107" s="257"/>
      <c r="BJ107" s="257"/>
    </row>
    <row r="108" spans="3:62" s="74" customFormat="1" ht="24" thickBot="1">
      <c r="C108" s="77"/>
      <c r="D108" s="404" t="s">
        <v>259</v>
      </c>
      <c r="E108" s="405"/>
      <c r="F108" s="406"/>
      <c r="G108" s="488" t="s">
        <v>260</v>
      </c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90"/>
      <c r="U108" s="435"/>
      <c r="V108" s="433"/>
      <c r="W108" s="431">
        <v>6</v>
      </c>
      <c r="X108" s="432"/>
      <c r="Y108" s="435">
        <v>6</v>
      </c>
      <c r="Z108" s="433"/>
      <c r="AA108" s="429">
        <v>6</v>
      </c>
      <c r="AB108" s="430"/>
      <c r="AC108" s="429">
        <v>4</v>
      </c>
      <c r="AD108" s="438"/>
      <c r="AE108" s="429">
        <f t="shared" si="34"/>
        <v>120</v>
      </c>
      <c r="AF108" s="430"/>
      <c r="AG108" s="431">
        <f>+SUM(AI108:AN108)</f>
        <v>54</v>
      </c>
      <c r="AH108" s="432"/>
      <c r="AI108" s="429">
        <v>36</v>
      </c>
      <c r="AJ108" s="433"/>
      <c r="AK108" s="429">
        <v>18</v>
      </c>
      <c r="AL108" s="430"/>
      <c r="AM108" s="429"/>
      <c r="AN108" s="430"/>
      <c r="AO108" s="429">
        <f t="shared" si="36"/>
        <v>66</v>
      </c>
      <c r="AP108" s="430"/>
      <c r="AQ108" s="434"/>
      <c r="AR108" s="435"/>
      <c r="AS108" s="434"/>
      <c r="AT108" s="435"/>
      <c r="AU108" s="431"/>
      <c r="AV108" s="435"/>
      <c r="AW108" s="434"/>
      <c r="AX108" s="435"/>
      <c r="AY108" s="431"/>
      <c r="AZ108" s="435"/>
      <c r="BA108" s="434">
        <v>6</v>
      </c>
      <c r="BB108" s="432"/>
      <c r="BC108" s="428"/>
      <c r="BD108" s="428"/>
      <c r="BE108" s="428"/>
      <c r="BF108" s="428"/>
      <c r="BG108" s="252"/>
      <c r="BH108" s="253"/>
      <c r="BI108" s="253"/>
      <c r="BJ108" s="253"/>
    </row>
    <row r="109" spans="3:62" s="293" customFormat="1" ht="30.5" hidden="1" customHeight="1">
      <c r="C109" s="294"/>
      <c r="D109" s="543" t="s">
        <v>227</v>
      </c>
      <c r="E109" s="544"/>
      <c r="F109" s="545"/>
      <c r="G109" s="546" t="s">
        <v>128</v>
      </c>
      <c r="H109" s="547"/>
      <c r="I109" s="547"/>
      <c r="J109" s="547"/>
      <c r="K109" s="547"/>
      <c r="L109" s="547"/>
      <c r="M109" s="547"/>
      <c r="N109" s="547"/>
      <c r="O109" s="547"/>
      <c r="P109" s="547"/>
      <c r="Q109" s="547"/>
      <c r="R109" s="547"/>
      <c r="S109" s="547"/>
      <c r="T109" s="548"/>
      <c r="U109" s="533"/>
      <c r="V109" s="536"/>
      <c r="W109" s="535">
        <v>8</v>
      </c>
      <c r="X109" s="537"/>
      <c r="Y109" s="533">
        <v>8</v>
      </c>
      <c r="Z109" s="536"/>
      <c r="AA109" s="538">
        <v>8</v>
      </c>
      <c r="AB109" s="539"/>
      <c r="AC109" s="538">
        <v>4</v>
      </c>
      <c r="AD109" s="549"/>
      <c r="AE109" s="538">
        <f t="shared" ref="AE109:AE110" si="41">AC109*30</f>
        <v>120</v>
      </c>
      <c r="AF109" s="539"/>
      <c r="AG109" s="535">
        <f t="shared" ref="AG109:AG111" si="42">+SUM(AI109:AN109)</f>
        <v>63</v>
      </c>
      <c r="AH109" s="537"/>
      <c r="AI109" s="538">
        <v>45</v>
      </c>
      <c r="AJ109" s="536"/>
      <c r="AK109" s="538">
        <v>18</v>
      </c>
      <c r="AL109" s="539"/>
      <c r="AM109" s="538"/>
      <c r="AN109" s="539"/>
      <c r="AO109" s="538">
        <f t="shared" ref="AO109:AO110" si="43">AE109-AG109</f>
        <v>57</v>
      </c>
      <c r="AP109" s="539"/>
      <c r="AQ109" s="532"/>
      <c r="AR109" s="533"/>
      <c r="AS109" s="532"/>
      <c r="AT109" s="533"/>
      <c r="AU109" s="535"/>
      <c r="AV109" s="533"/>
      <c r="AW109" s="532"/>
      <c r="AX109" s="533"/>
      <c r="AY109" s="535"/>
      <c r="AZ109" s="533"/>
      <c r="BA109" s="532"/>
      <c r="BB109" s="537"/>
      <c r="BC109" s="542"/>
      <c r="BD109" s="542"/>
      <c r="BE109" s="542"/>
      <c r="BF109" s="542"/>
      <c r="BH109" s="230"/>
      <c r="BI109" s="230"/>
      <c r="BJ109" s="230"/>
    </row>
    <row r="110" spans="3:62" s="293" customFormat="1" ht="37.25" hidden="1" customHeight="1">
      <c r="C110" s="294"/>
      <c r="D110" s="543" t="s">
        <v>227</v>
      </c>
      <c r="E110" s="544"/>
      <c r="F110" s="545"/>
      <c r="G110" s="546" t="s">
        <v>148</v>
      </c>
      <c r="H110" s="547"/>
      <c r="I110" s="547"/>
      <c r="J110" s="547"/>
      <c r="K110" s="547"/>
      <c r="L110" s="547"/>
      <c r="M110" s="547"/>
      <c r="N110" s="547"/>
      <c r="O110" s="547"/>
      <c r="P110" s="547"/>
      <c r="Q110" s="547"/>
      <c r="R110" s="547"/>
      <c r="S110" s="547"/>
      <c r="T110" s="548"/>
      <c r="U110" s="533"/>
      <c r="V110" s="536"/>
      <c r="W110" s="535">
        <v>8</v>
      </c>
      <c r="X110" s="537"/>
      <c r="Y110" s="533">
        <v>8</v>
      </c>
      <c r="Z110" s="536"/>
      <c r="AA110" s="538">
        <v>8</v>
      </c>
      <c r="AB110" s="539"/>
      <c r="AC110" s="538">
        <v>4</v>
      </c>
      <c r="AD110" s="549"/>
      <c r="AE110" s="538">
        <f t="shared" si="41"/>
        <v>120</v>
      </c>
      <c r="AF110" s="539"/>
      <c r="AG110" s="535">
        <f t="shared" ref="AG110" si="44">+SUM(AI110:AN110)</f>
        <v>63</v>
      </c>
      <c r="AH110" s="537"/>
      <c r="AI110" s="538">
        <v>45</v>
      </c>
      <c r="AJ110" s="536"/>
      <c r="AK110" s="538">
        <v>18</v>
      </c>
      <c r="AL110" s="539"/>
      <c r="AM110" s="538"/>
      <c r="AN110" s="539"/>
      <c r="AO110" s="538">
        <f t="shared" si="43"/>
        <v>57</v>
      </c>
      <c r="AP110" s="539"/>
      <c r="AQ110" s="532"/>
      <c r="AR110" s="533"/>
      <c r="AS110" s="532"/>
      <c r="AT110" s="533"/>
      <c r="AU110" s="535"/>
      <c r="AV110" s="533"/>
      <c r="AW110" s="532"/>
      <c r="AX110" s="533"/>
      <c r="AY110" s="535"/>
      <c r="AZ110" s="533"/>
      <c r="BA110" s="532"/>
      <c r="BB110" s="537"/>
      <c r="BC110" s="542"/>
      <c r="BD110" s="542"/>
      <c r="BE110" s="542"/>
      <c r="BF110" s="542"/>
      <c r="BH110" s="230"/>
      <c r="BI110" s="230"/>
      <c r="BJ110" s="230"/>
    </row>
    <row r="111" spans="3:62" s="293" customFormat="1" ht="37.25" hidden="1" customHeight="1" thickBot="1">
      <c r="C111" s="294"/>
      <c r="D111" s="543" t="s">
        <v>227</v>
      </c>
      <c r="E111" s="544"/>
      <c r="F111" s="545"/>
      <c r="G111" s="546" t="s">
        <v>231</v>
      </c>
      <c r="H111" s="547"/>
      <c r="I111" s="547"/>
      <c r="J111" s="547"/>
      <c r="K111" s="547"/>
      <c r="L111" s="547"/>
      <c r="M111" s="547"/>
      <c r="N111" s="547"/>
      <c r="O111" s="547"/>
      <c r="P111" s="547"/>
      <c r="Q111" s="547"/>
      <c r="R111" s="547"/>
      <c r="S111" s="547"/>
      <c r="T111" s="548"/>
      <c r="U111" s="533"/>
      <c r="V111" s="536"/>
      <c r="W111" s="535">
        <v>8</v>
      </c>
      <c r="X111" s="537"/>
      <c r="Y111" s="533">
        <v>8</v>
      </c>
      <c r="Z111" s="536"/>
      <c r="AA111" s="538">
        <v>8</v>
      </c>
      <c r="AB111" s="539"/>
      <c r="AC111" s="538">
        <v>4</v>
      </c>
      <c r="AD111" s="549"/>
      <c r="AE111" s="538">
        <f t="shared" ref="AE111" si="45">AC111*30</f>
        <v>120</v>
      </c>
      <c r="AF111" s="539"/>
      <c r="AG111" s="535">
        <f t="shared" si="42"/>
        <v>63</v>
      </c>
      <c r="AH111" s="537"/>
      <c r="AI111" s="538">
        <v>45</v>
      </c>
      <c r="AJ111" s="536"/>
      <c r="AK111" s="538">
        <v>18</v>
      </c>
      <c r="AL111" s="539"/>
      <c r="AM111" s="538"/>
      <c r="AN111" s="539"/>
      <c r="AO111" s="538">
        <f t="shared" ref="AO111" si="46">AE111-AG111</f>
        <v>57</v>
      </c>
      <c r="AP111" s="539"/>
      <c r="AQ111" s="532"/>
      <c r="AR111" s="533"/>
      <c r="AS111" s="532"/>
      <c r="AT111" s="533"/>
      <c r="AU111" s="535"/>
      <c r="AV111" s="533"/>
      <c r="AW111" s="532"/>
      <c r="AX111" s="533"/>
      <c r="AY111" s="535"/>
      <c r="AZ111" s="533"/>
      <c r="BA111" s="532"/>
      <c r="BB111" s="537"/>
      <c r="BC111" s="542"/>
      <c r="BD111" s="542"/>
      <c r="BE111" s="542"/>
      <c r="BF111" s="542"/>
      <c r="BH111" s="230"/>
      <c r="BI111" s="230"/>
      <c r="BJ111" s="230"/>
    </row>
    <row r="112" spans="3:62" s="232" customFormat="1" ht="26" thickBot="1">
      <c r="D112" s="565" t="s">
        <v>107</v>
      </c>
      <c r="E112" s="566"/>
      <c r="F112" s="566"/>
      <c r="G112" s="566"/>
      <c r="H112" s="566"/>
      <c r="I112" s="566"/>
      <c r="J112" s="566"/>
      <c r="K112" s="566"/>
      <c r="L112" s="566"/>
      <c r="M112" s="566"/>
      <c r="N112" s="566"/>
      <c r="O112" s="566"/>
      <c r="P112" s="566"/>
      <c r="Q112" s="566"/>
      <c r="R112" s="566"/>
      <c r="S112" s="566"/>
      <c r="T112" s="567"/>
      <c r="U112" s="528"/>
      <c r="V112" s="530"/>
      <c r="W112" s="718">
        <v>14</v>
      </c>
      <c r="X112" s="530"/>
      <c r="Y112" s="528">
        <v>4</v>
      </c>
      <c r="Z112" s="534"/>
      <c r="AA112" s="814">
        <v>14</v>
      </c>
      <c r="AB112" s="717"/>
      <c r="AC112" s="501">
        <f>SUM(AC95:AD108)</f>
        <v>56</v>
      </c>
      <c r="AD112" s="501"/>
      <c r="AE112" s="501">
        <f>SUM(AE95:AF108)</f>
        <v>1680</v>
      </c>
      <c r="AF112" s="501"/>
      <c r="AG112" s="501">
        <f>SUM(AG95:AH108)</f>
        <v>936</v>
      </c>
      <c r="AH112" s="501"/>
      <c r="AI112" s="501">
        <f>SUM(AI95:AJ108)</f>
        <v>360</v>
      </c>
      <c r="AJ112" s="501"/>
      <c r="AK112" s="501">
        <f>SUM(AK95:AL108)</f>
        <v>198</v>
      </c>
      <c r="AL112" s="501"/>
      <c r="AM112" s="501">
        <f>SUM(AM95:AN108)</f>
        <v>378</v>
      </c>
      <c r="AN112" s="501"/>
      <c r="AO112" s="501">
        <f>SUM(AO95:AP108)</f>
        <v>744</v>
      </c>
      <c r="AP112" s="501"/>
      <c r="AQ112" s="528"/>
      <c r="AR112" s="529"/>
      <c r="AS112" s="529"/>
      <c r="AT112" s="534"/>
      <c r="AU112" s="527">
        <f>SUM(AU95:AV108)</f>
        <v>22</v>
      </c>
      <c r="AV112" s="494"/>
      <c r="AW112" s="494">
        <f>AW100+AW101+AW103</f>
        <v>12</v>
      </c>
      <c r="AX112" s="495"/>
      <c r="AY112" s="528">
        <f>SUM(AY95:AZ108)</f>
        <v>8</v>
      </c>
      <c r="AZ112" s="529"/>
      <c r="BA112" s="529">
        <f>SUM(BA95:BB108)</f>
        <v>20</v>
      </c>
      <c r="BB112" s="530"/>
      <c r="BC112" s="531"/>
      <c r="BD112" s="531"/>
      <c r="BE112" s="531"/>
      <c r="BF112" s="531"/>
      <c r="BH112" s="233"/>
      <c r="BI112" s="234"/>
      <c r="BJ112" s="234"/>
    </row>
    <row r="113" spans="1:64" s="235" customFormat="1" ht="27" thickBot="1">
      <c r="D113" s="704" t="s">
        <v>93</v>
      </c>
      <c r="E113" s="705"/>
      <c r="F113" s="705"/>
      <c r="G113" s="705"/>
      <c r="H113" s="705"/>
      <c r="I113" s="705"/>
      <c r="J113" s="705"/>
      <c r="K113" s="705"/>
      <c r="L113" s="705"/>
      <c r="M113" s="705"/>
      <c r="N113" s="705"/>
      <c r="O113" s="705"/>
      <c r="P113" s="705"/>
      <c r="Q113" s="705"/>
      <c r="R113" s="705"/>
      <c r="S113" s="705"/>
      <c r="T113" s="706"/>
      <c r="U113" s="707"/>
      <c r="V113" s="708"/>
      <c r="W113" s="707">
        <f>W112+W91</f>
        <v>16</v>
      </c>
      <c r="X113" s="708"/>
      <c r="Y113" s="707">
        <f>Y112+Y91</f>
        <v>4</v>
      </c>
      <c r="Z113" s="708"/>
      <c r="AA113" s="707">
        <f>AA112+AA91</f>
        <v>16</v>
      </c>
      <c r="AB113" s="708"/>
      <c r="AC113" s="707">
        <f>AC112+AC91</f>
        <v>60</v>
      </c>
      <c r="AD113" s="708"/>
      <c r="AE113" s="707">
        <f>AE112+AE91</f>
        <v>1800</v>
      </c>
      <c r="AF113" s="708"/>
      <c r="AG113" s="707">
        <f>AG112+AG91</f>
        <v>1008</v>
      </c>
      <c r="AH113" s="708"/>
      <c r="AI113" s="707">
        <f>AI112+AI91</f>
        <v>396</v>
      </c>
      <c r="AJ113" s="708"/>
      <c r="AK113" s="707">
        <f>AK112+AK91</f>
        <v>234</v>
      </c>
      <c r="AL113" s="708"/>
      <c r="AM113" s="707">
        <f>AM112+AM91</f>
        <v>378</v>
      </c>
      <c r="AN113" s="708"/>
      <c r="AO113" s="707">
        <f>AO112+AO91</f>
        <v>792</v>
      </c>
      <c r="AP113" s="708"/>
      <c r="AQ113" s="527"/>
      <c r="AR113" s="494"/>
      <c r="AS113" s="494"/>
      <c r="AT113" s="495"/>
      <c r="AU113" s="527">
        <f>AU112+AU91</f>
        <v>24</v>
      </c>
      <c r="AV113" s="494"/>
      <c r="AW113" s="494">
        <f>AW112+AW91</f>
        <v>14</v>
      </c>
      <c r="AX113" s="495"/>
      <c r="AY113" s="527">
        <f>AY112+AY91</f>
        <v>8</v>
      </c>
      <c r="AZ113" s="494"/>
      <c r="BA113" s="494">
        <f>BA112+BA91</f>
        <v>20</v>
      </c>
      <c r="BB113" s="495"/>
      <c r="BC113" s="487"/>
      <c r="BD113" s="487"/>
      <c r="BE113" s="487"/>
      <c r="BF113" s="487"/>
      <c r="BG113" s="236"/>
      <c r="BH113" s="237" t="s">
        <v>129</v>
      </c>
      <c r="BI113" s="238"/>
      <c r="BJ113" s="238"/>
    </row>
    <row r="114" spans="1:64" s="235" customFormat="1" ht="27" thickBot="1">
      <c r="C114" s="239"/>
      <c r="D114" s="699" t="s">
        <v>84</v>
      </c>
      <c r="E114" s="700"/>
      <c r="F114" s="700"/>
      <c r="G114" s="700"/>
      <c r="H114" s="700"/>
      <c r="I114" s="700"/>
      <c r="J114" s="700"/>
      <c r="K114" s="700"/>
      <c r="L114" s="700"/>
      <c r="M114" s="700"/>
      <c r="N114" s="700"/>
      <c r="O114" s="700"/>
      <c r="P114" s="700"/>
      <c r="Q114" s="700"/>
      <c r="R114" s="700"/>
      <c r="S114" s="700"/>
      <c r="T114" s="701"/>
      <c r="U114" s="702">
        <f>U113+U86</f>
        <v>21</v>
      </c>
      <c r="V114" s="703"/>
      <c r="W114" s="702">
        <f>W113+W86</f>
        <v>29</v>
      </c>
      <c r="X114" s="703"/>
      <c r="Y114" s="702">
        <f>Y113+Y86</f>
        <v>20</v>
      </c>
      <c r="Z114" s="703"/>
      <c r="AA114" s="702">
        <f>AA113+AA86</f>
        <v>44</v>
      </c>
      <c r="AB114" s="703"/>
      <c r="AC114" s="702">
        <f>AC113+AC86</f>
        <v>241</v>
      </c>
      <c r="AD114" s="703"/>
      <c r="AE114" s="702">
        <f>AE113+AE86</f>
        <v>7230</v>
      </c>
      <c r="AF114" s="703"/>
      <c r="AG114" s="702">
        <f>AG113+AG86</f>
        <v>2538</v>
      </c>
      <c r="AH114" s="703"/>
      <c r="AI114" s="702">
        <f>AI113+AI86</f>
        <v>1098</v>
      </c>
      <c r="AJ114" s="703"/>
      <c r="AK114" s="702">
        <f>AK113+AK86</f>
        <v>594</v>
      </c>
      <c r="AL114" s="703"/>
      <c r="AM114" s="702">
        <f>AM113+AM86</f>
        <v>846</v>
      </c>
      <c r="AN114" s="703"/>
      <c r="AO114" s="702">
        <f>AO113+AO86</f>
        <v>2907</v>
      </c>
      <c r="AP114" s="703"/>
      <c r="AQ114" s="702">
        <f>AQ113+AQ86</f>
        <v>24</v>
      </c>
      <c r="AR114" s="709"/>
      <c r="AS114" s="709">
        <f>AS113+AS86</f>
        <v>29</v>
      </c>
      <c r="AT114" s="710"/>
      <c r="AU114" s="702">
        <f>AU113+AU86</f>
        <v>26</v>
      </c>
      <c r="AV114" s="709"/>
      <c r="AW114" s="709">
        <f>AW113+AW86</f>
        <v>26</v>
      </c>
      <c r="AX114" s="710"/>
      <c r="AY114" s="702">
        <f>AY113+AY86</f>
        <v>22</v>
      </c>
      <c r="AZ114" s="709"/>
      <c r="BA114" s="709">
        <f>BA113+BA86</f>
        <v>25</v>
      </c>
      <c r="BB114" s="703"/>
      <c r="BC114" s="711"/>
      <c r="BD114" s="711"/>
      <c r="BE114" s="711"/>
      <c r="BF114" s="711"/>
      <c r="BG114" s="240"/>
      <c r="BH114" s="241" t="s">
        <v>129</v>
      </c>
      <c r="BI114" s="238"/>
      <c r="BJ114" s="238"/>
    </row>
    <row r="115" spans="1:64" s="185" customFormat="1" ht="26" thickBot="1">
      <c r="C115" s="242"/>
      <c r="D115" s="721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4"/>
      <c r="U115" s="659" t="s">
        <v>85</v>
      </c>
      <c r="V115" s="660"/>
      <c r="W115" s="660"/>
      <c r="X115" s="660"/>
      <c r="Y115" s="660"/>
      <c r="Z115" s="660"/>
      <c r="AA115" s="660"/>
      <c r="AB115" s="660"/>
      <c r="AC115" s="660"/>
      <c r="AD115" s="660"/>
      <c r="AE115" s="660"/>
      <c r="AF115" s="660"/>
      <c r="AG115" s="660"/>
      <c r="AH115" s="660"/>
      <c r="AI115" s="660"/>
      <c r="AJ115" s="660"/>
      <c r="AK115" s="660"/>
      <c r="AL115" s="660"/>
      <c r="AM115" s="660"/>
      <c r="AN115" s="660"/>
      <c r="AO115" s="660"/>
      <c r="AP115" s="661"/>
      <c r="AQ115" s="657">
        <v>6</v>
      </c>
      <c r="AR115" s="658"/>
      <c r="AS115" s="656">
        <v>5</v>
      </c>
      <c r="AT115" s="657"/>
      <c r="AU115" s="657">
        <v>1</v>
      </c>
      <c r="AV115" s="658"/>
      <c r="AW115" s="656">
        <v>3</v>
      </c>
      <c r="AX115" s="657"/>
      <c r="AY115" s="657">
        <v>5</v>
      </c>
      <c r="AZ115" s="658"/>
      <c r="BA115" s="656">
        <v>1</v>
      </c>
      <c r="BB115" s="657"/>
      <c r="BC115" s="687"/>
      <c r="BD115" s="687"/>
      <c r="BE115" s="687"/>
      <c r="BF115" s="687"/>
      <c r="BG115" s="74"/>
      <c r="BH115" s="186"/>
      <c r="BI115" s="186"/>
      <c r="BJ115" s="186"/>
    </row>
    <row r="116" spans="1:64" s="185" customFormat="1" ht="26" thickBot="1">
      <c r="D116" s="722"/>
      <c r="E116" s="712" t="s">
        <v>364</v>
      </c>
      <c r="F116" s="712"/>
      <c r="G116" s="712"/>
      <c r="H116" s="712"/>
      <c r="I116" s="712"/>
      <c r="J116" s="712"/>
      <c r="K116" s="712"/>
      <c r="L116" s="712"/>
      <c r="M116" s="712"/>
      <c r="N116" s="712"/>
      <c r="O116" s="712"/>
      <c r="P116" s="712"/>
      <c r="Q116" s="712"/>
      <c r="R116" s="712"/>
      <c r="S116" s="712"/>
      <c r="T116" s="243"/>
      <c r="U116" s="659" t="s">
        <v>120</v>
      </c>
      <c r="V116" s="660"/>
      <c r="W116" s="660"/>
      <c r="X116" s="660"/>
      <c r="Y116" s="660"/>
      <c r="Z116" s="660"/>
      <c r="AA116" s="660"/>
      <c r="AB116" s="660"/>
      <c r="AC116" s="660"/>
      <c r="AD116" s="660"/>
      <c r="AE116" s="660"/>
      <c r="AF116" s="660"/>
      <c r="AG116" s="660"/>
      <c r="AH116" s="660"/>
      <c r="AI116" s="660"/>
      <c r="AJ116" s="660"/>
      <c r="AK116" s="660"/>
      <c r="AL116" s="660"/>
      <c r="AM116" s="660"/>
      <c r="AN116" s="660"/>
      <c r="AO116" s="660"/>
      <c r="AP116" s="661"/>
      <c r="AQ116" s="657">
        <v>1</v>
      </c>
      <c r="AR116" s="658"/>
      <c r="AS116" s="656">
        <v>2</v>
      </c>
      <c r="AT116" s="657"/>
      <c r="AU116" s="657">
        <v>9</v>
      </c>
      <c r="AV116" s="658"/>
      <c r="AW116" s="656">
        <v>7</v>
      </c>
      <c r="AX116" s="657"/>
      <c r="AY116" s="657">
        <v>3</v>
      </c>
      <c r="AZ116" s="658"/>
      <c r="BA116" s="656">
        <v>7</v>
      </c>
      <c r="BB116" s="657"/>
      <c r="BC116" s="687"/>
      <c r="BD116" s="687"/>
      <c r="BE116" s="687"/>
      <c r="BF116" s="687"/>
      <c r="BG116" s="74"/>
      <c r="BH116" s="186"/>
      <c r="BI116" s="186"/>
      <c r="BJ116" s="186"/>
    </row>
    <row r="117" spans="1:64" s="185" customFormat="1" ht="25.5" customHeight="1" thickBot="1">
      <c r="D117" s="245"/>
      <c r="E117" s="712" t="s">
        <v>365</v>
      </c>
      <c r="F117" s="712"/>
      <c r="G117" s="712"/>
      <c r="H117" s="712"/>
      <c r="I117" s="712"/>
      <c r="J117" s="712"/>
      <c r="K117" s="712"/>
      <c r="L117" s="712"/>
      <c r="M117" s="712"/>
      <c r="N117" s="712"/>
      <c r="O117" s="712"/>
      <c r="P117" s="712"/>
      <c r="Q117" s="712"/>
      <c r="R117" s="712"/>
      <c r="S117" s="712"/>
      <c r="T117" s="243"/>
      <c r="U117" s="659" t="s">
        <v>121</v>
      </c>
      <c r="V117" s="660"/>
      <c r="W117" s="660"/>
      <c r="X117" s="660"/>
      <c r="Y117" s="660"/>
      <c r="Z117" s="660"/>
      <c r="AA117" s="660"/>
      <c r="AB117" s="660"/>
      <c r="AC117" s="660"/>
      <c r="AD117" s="660"/>
      <c r="AE117" s="660"/>
      <c r="AF117" s="660"/>
      <c r="AG117" s="660"/>
      <c r="AH117" s="660"/>
      <c r="AI117" s="660"/>
      <c r="AJ117" s="660"/>
      <c r="AK117" s="660"/>
      <c r="AL117" s="660"/>
      <c r="AM117" s="660"/>
      <c r="AN117" s="660"/>
      <c r="AO117" s="660"/>
      <c r="AP117" s="661"/>
      <c r="AQ117" s="657"/>
      <c r="AR117" s="658"/>
      <c r="AS117" s="656"/>
      <c r="AT117" s="657"/>
      <c r="AU117" s="657">
        <v>1</v>
      </c>
      <c r="AV117" s="658"/>
      <c r="AW117" s="656">
        <v>1</v>
      </c>
      <c r="AX117" s="657"/>
      <c r="AY117" s="657">
        <v>1</v>
      </c>
      <c r="AZ117" s="658"/>
      <c r="BA117" s="656">
        <v>1</v>
      </c>
      <c r="BB117" s="657"/>
      <c r="BC117" s="687"/>
      <c r="BD117" s="687"/>
      <c r="BE117" s="687"/>
      <c r="BF117" s="687"/>
      <c r="BG117" s="74"/>
      <c r="BH117" s="186"/>
      <c r="BI117" s="186"/>
      <c r="BJ117" s="186"/>
    </row>
    <row r="118" spans="1:64" s="185" customFormat="1" ht="24" customHeight="1" thickBot="1">
      <c r="N118" s="243"/>
      <c r="O118" s="243"/>
      <c r="P118" s="243"/>
      <c r="Q118" s="243"/>
      <c r="R118" s="243"/>
      <c r="S118" s="243"/>
      <c r="T118" s="243"/>
      <c r="U118" s="659" t="s">
        <v>122</v>
      </c>
      <c r="V118" s="660"/>
      <c r="W118" s="660"/>
      <c r="X118" s="660"/>
      <c r="Y118" s="660"/>
      <c r="Z118" s="660"/>
      <c r="AA118" s="660"/>
      <c r="AB118" s="660"/>
      <c r="AC118" s="660"/>
      <c r="AD118" s="660"/>
      <c r="AE118" s="660"/>
      <c r="AF118" s="660"/>
      <c r="AG118" s="660"/>
      <c r="AH118" s="660"/>
      <c r="AI118" s="660"/>
      <c r="AJ118" s="660"/>
      <c r="AK118" s="660"/>
      <c r="AL118" s="660"/>
      <c r="AM118" s="660"/>
      <c r="AN118" s="660"/>
      <c r="AO118" s="660"/>
      <c r="AP118" s="661"/>
      <c r="AQ118" s="657"/>
      <c r="AR118" s="658"/>
      <c r="AS118" s="656"/>
      <c r="AT118" s="657"/>
      <c r="AU118" s="657"/>
      <c r="AV118" s="658"/>
      <c r="AW118" s="656">
        <v>1</v>
      </c>
      <c r="AX118" s="657"/>
      <c r="AY118" s="657"/>
      <c r="AZ118" s="658"/>
      <c r="BA118" s="656"/>
      <c r="BB118" s="657"/>
      <c r="BC118" s="687"/>
      <c r="BD118" s="687"/>
      <c r="BE118" s="687"/>
      <c r="BF118" s="687"/>
      <c r="BG118" s="186"/>
      <c r="BH118" s="186"/>
      <c r="BI118" s="186" t="s">
        <v>129</v>
      </c>
      <c r="BJ118" s="186"/>
    </row>
    <row r="119" spans="1:64" s="188" customFormat="1" ht="8.5" customHeight="1" thickBot="1">
      <c r="A119" s="187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89"/>
      <c r="BF119" s="189"/>
      <c r="BG119" s="186"/>
      <c r="BH119" s="186"/>
      <c r="BI119" s="186"/>
      <c r="BJ119" s="186"/>
      <c r="BK119" s="185"/>
      <c r="BL119" s="185"/>
    </row>
    <row r="120" spans="1:64" s="188" customFormat="1" ht="26.25" customHeight="1" thickBot="1">
      <c r="A120" s="187"/>
      <c r="D120" s="190"/>
      <c r="E120" s="693" t="s">
        <v>111</v>
      </c>
      <c r="F120" s="694"/>
      <c r="G120" s="694"/>
      <c r="H120" s="694"/>
      <c r="I120" s="694"/>
      <c r="J120" s="694"/>
      <c r="K120" s="694"/>
      <c r="L120" s="694"/>
      <c r="M120" s="694"/>
      <c r="N120" s="694"/>
      <c r="O120" s="694"/>
      <c r="P120" s="694"/>
      <c r="Q120" s="694"/>
      <c r="R120" s="694"/>
      <c r="S120" s="694"/>
      <c r="T120" s="694"/>
      <c r="U120" s="694"/>
      <c r="V120" s="694"/>
      <c r="W120" s="694"/>
      <c r="X120" s="694"/>
      <c r="Y120" s="694"/>
      <c r="Z120" s="694"/>
      <c r="AA120" s="694"/>
      <c r="AB120" s="694"/>
      <c r="AC120" s="694"/>
      <c r="AD120" s="694"/>
      <c r="AE120" s="694"/>
      <c r="AF120" s="694"/>
      <c r="AG120" s="694"/>
      <c r="AH120" s="695"/>
      <c r="AI120" s="696" t="s">
        <v>369</v>
      </c>
      <c r="AJ120" s="697"/>
      <c r="AK120" s="697"/>
      <c r="AL120" s="697"/>
      <c r="AM120" s="697"/>
      <c r="AN120" s="697"/>
      <c r="AO120" s="697"/>
      <c r="AP120" s="697"/>
      <c r="AQ120" s="697"/>
      <c r="AR120" s="697"/>
      <c r="AS120" s="697"/>
      <c r="AT120" s="697"/>
      <c r="AU120" s="697"/>
      <c r="AV120" s="697"/>
      <c r="AW120" s="697"/>
      <c r="AX120" s="697"/>
      <c r="AY120" s="697"/>
      <c r="AZ120" s="697"/>
      <c r="BA120" s="697"/>
      <c r="BB120" s="698"/>
      <c r="BC120" s="370"/>
      <c r="BD120" s="370"/>
      <c r="BE120" s="370"/>
      <c r="BF120" s="370"/>
      <c r="BG120" s="370"/>
      <c r="BH120" s="186"/>
      <c r="BI120" s="186"/>
      <c r="BJ120" s="186"/>
    </row>
    <row r="121" spans="1:64" s="74" customFormat="1" ht="11" customHeight="1">
      <c r="A121" s="191"/>
      <c r="D121" s="192"/>
      <c r="E121" s="192"/>
      <c r="F121" s="192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89"/>
      <c r="V121" s="189"/>
      <c r="W121" s="194"/>
      <c r="X121" s="194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86"/>
      <c r="BH121" s="186"/>
      <c r="BI121" s="186"/>
      <c r="BJ121" s="186"/>
    </row>
    <row r="122" spans="1:64" s="185" customFormat="1" ht="25.5" customHeight="1">
      <c r="G122" s="228"/>
      <c r="H122" s="228"/>
      <c r="I122" s="228"/>
      <c r="J122" s="196" t="s">
        <v>86</v>
      </c>
      <c r="K122" s="196"/>
      <c r="L122" s="196"/>
      <c r="M122" s="196"/>
      <c r="N122" s="196"/>
      <c r="O122" s="196"/>
      <c r="P122" s="196"/>
      <c r="Q122" s="196"/>
      <c r="R122" s="196"/>
      <c r="S122" s="197"/>
      <c r="T122" s="197"/>
      <c r="U122" s="197"/>
      <c r="V122" s="198"/>
      <c r="W122" s="199"/>
      <c r="X122" s="200"/>
      <c r="Y122" s="200"/>
      <c r="Z122" s="201" t="s">
        <v>87</v>
      </c>
      <c r="AA122" s="689" t="s">
        <v>263</v>
      </c>
      <c r="AB122" s="689"/>
      <c r="AC122" s="689"/>
      <c r="AD122" s="689"/>
      <c r="AE122" s="689"/>
      <c r="AF122" s="689"/>
      <c r="AG122" s="201" t="s">
        <v>87</v>
      </c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</row>
    <row r="123" spans="1:64" s="185" customFormat="1" ht="20" customHeight="1">
      <c r="D123" s="202"/>
      <c r="E123" s="203"/>
      <c r="F123" s="203"/>
      <c r="G123" s="204"/>
      <c r="H123" s="204"/>
      <c r="I123" s="204"/>
      <c r="J123" s="205"/>
      <c r="K123" s="205"/>
      <c r="L123" s="206"/>
      <c r="M123" s="207"/>
      <c r="N123" s="207"/>
      <c r="O123" s="207"/>
      <c r="P123" s="208"/>
      <c r="Q123" s="690"/>
      <c r="R123" s="690"/>
      <c r="S123" s="690"/>
      <c r="T123" s="690"/>
      <c r="U123" s="209"/>
      <c r="V123" s="210"/>
      <c r="W123" s="210"/>
      <c r="X123" s="207"/>
      <c r="Y123" s="207"/>
      <c r="Z123" s="691"/>
      <c r="AA123" s="691"/>
      <c r="AB123" s="691"/>
      <c r="AC123" s="691"/>
      <c r="AD123" s="691"/>
      <c r="AE123" s="691"/>
      <c r="AF123" s="691"/>
      <c r="AG123" s="211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12"/>
      <c r="BH123" s="212"/>
      <c r="BI123" s="212"/>
      <c r="BJ123" s="212"/>
    </row>
    <row r="124" spans="1:64" s="185" customFormat="1" ht="18" customHeight="1">
      <c r="D124" s="187"/>
      <c r="E124" s="188"/>
      <c r="F124" s="188"/>
      <c r="G124" s="202"/>
      <c r="H124" s="203"/>
      <c r="I124" s="203"/>
      <c r="J124" s="196" t="s">
        <v>88</v>
      </c>
      <c r="K124" s="196"/>
      <c r="L124" s="196"/>
      <c r="M124" s="196"/>
      <c r="N124" s="196"/>
      <c r="O124" s="196"/>
      <c r="P124" s="196"/>
      <c r="Q124" s="196"/>
      <c r="R124" s="196"/>
      <c r="S124" s="197"/>
      <c r="T124" s="197"/>
      <c r="U124" s="197"/>
      <c r="V124" s="198"/>
      <c r="W124" s="199"/>
      <c r="X124" s="200"/>
      <c r="Y124" s="200"/>
      <c r="Z124" s="201" t="s">
        <v>87</v>
      </c>
      <c r="AA124" s="689" t="s">
        <v>164</v>
      </c>
      <c r="AB124" s="689"/>
      <c r="AC124" s="689"/>
      <c r="AD124" s="689"/>
      <c r="AE124" s="689"/>
      <c r="AF124" s="689"/>
      <c r="AG124" s="201" t="s">
        <v>87</v>
      </c>
      <c r="AH124" s="213"/>
      <c r="AI124" s="214"/>
      <c r="AJ124" s="836" t="s">
        <v>340</v>
      </c>
      <c r="AK124" s="782"/>
      <c r="AL124" s="782"/>
      <c r="AM124" s="782"/>
      <c r="AN124" s="782"/>
      <c r="AO124" s="782"/>
      <c r="AP124" s="782"/>
      <c r="AQ124" s="782"/>
      <c r="AR124" s="782"/>
      <c r="AS124" s="782"/>
      <c r="AT124" s="782"/>
      <c r="AU124" s="782"/>
      <c r="AV124" s="215" t="s">
        <v>341</v>
      </c>
      <c r="AW124" s="215"/>
      <c r="AX124" s="215"/>
      <c r="AY124" s="197"/>
      <c r="AZ124" s="217"/>
      <c r="BA124" s="366"/>
      <c r="BB124" s="220"/>
      <c r="BD124" s="140"/>
      <c r="BE124" s="140"/>
      <c r="BF124" s="140"/>
      <c r="BG124" s="140"/>
      <c r="BH124" s="218"/>
      <c r="BI124" s="200"/>
      <c r="BJ124" s="219"/>
    </row>
    <row r="125" spans="1:64" s="185" customFormat="1" ht="18" customHeight="1">
      <c r="D125" s="187"/>
      <c r="E125" s="188"/>
      <c r="F125" s="188"/>
      <c r="G125" s="202"/>
      <c r="H125" s="203"/>
      <c r="I125" s="203"/>
      <c r="J125" s="196"/>
      <c r="K125" s="196"/>
      <c r="L125" s="196"/>
      <c r="M125" s="196"/>
      <c r="N125" s="196"/>
      <c r="O125" s="196"/>
      <c r="P125" s="196"/>
      <c r="Q125" s="196"/>
      <c r="R125" s="196"/>
      <c r="S125" s="217"/>
      <c r="T125" s="217"/>
      <c r="U125" s="217"/>
      <c r="V125" s="220"/>
      <c r="W125" s="200"/>
      <c r="X125" s="200"/>
      <c r="Y125" s="200"/>
      <c r="Z125" s="218"/>
      <c r="AA125" s="221"/>
      <c r="AB125" s="221"/>
      <c r="AC125" s="221"/>
      <c r="AD125" s="221"/>
      <c r="AE125" s="221"/>
      <c r="AF125" s="221"/>
      <c r="AG125" s="218"/>
      <c r="AH125" s="213"/>
      <c r="AI125" s="214"/>
      <c r="AJ125" s="214"/>
      <c r="AK125" s="376"/>
      <c r="AL125" s="376"/>
      <c r="AM125" s="376"/>
      <c r="AN125" s="376"/>
      <c r="AO125" s="376"/>
      <c r="AP125" s="376"/>
      <c r="AQ125" s="376"/>
      <c r="AR125" s="376"/>
      <c r="AS125" s="376"/>
      <c r="AT125" s="376"/>
      <c r="AU125" s="376"/>
      <c r="AV125" s="216"/>
      <c r="AW125" s="216"/>
      <c r="AX125" s="216"/>
      <c r="AY125" s="217"/>
      <c r="AZ125" s="217"/>
      <c r="BA125" s="222"/>
      <c r="BB125" s="220"/>
      <c r="BD125" s="140"/>
      <c r="BE125" s="140"/>
      <c r="BF125" s="140"/>
      <c r="BG125" s="140"/>
      <c r="BH125" s="218"/>
      <c r="BI125" s="200"/>
      <c r="BJ125" s="219"/>
    </row>
    <row r="126" spans="1:64" s="74" customFormat="1" ht="19.5" customHeight="1">
      <c r="A126" s="191"/>
      <c r="B126" s="223"/>
      <c r="C126" s="224"/>
      <c r="D126" s="202"/>
      <c r="E126" s="685"/>
      <c r="F126" s="685"/>
      <c r="G126" s="685"/>
      <c r="H126" s="685"/>
      <c r="I126" s="685"/>
      <c r="J126" s="685"/>
      <c r="K126" s="685"/>
      <c r="L126" s="685"/>
      <c r="M126" s="685"/>
      <c r="N126" s="685"/>
      <c r="O126" s="685"/>
      <c r="P126" s="685"/>
      <c r="Q126" s="685"/>
      <c r="R126" s="685"/>
      <c r="S126" s="685"/>
      <c r="T126" s="685"/>
      <c r="U126" s="685"/>
      <c r="V126" s="685"/>
      <c r="W126" s="685"/>
      <c r="X126" s="685"/>
      <c r="Y126" s="685"/>
      <c r="Z126" s="685"/>
      <c r="AA126" s="685"/>
      <c r="AB126" s="685"/>
      <c r="AC126" s="685"/>
      <c r="AD126" s="685"/>
      <c r="AG126" s="211"/>
      <c r="AH126" s="211"/>
      <c r="AI126" s="211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692"/>
      <c r="AX126" s="692"/>
      <c r="AY126" s="692"/>
      <c r="AZ126" s="692"/>
      <c r="BA126" s="692"/>
      <c r="BB126" s="684"/>
      <c r="BC126" s="684"/>
      <c r="BD126" s="684"/>
      <c r="BE126" s="684"/>
      <c r="BF126" s="684"/>
      <c r="BG126" s="684"/>
    </row>
    <row r="127" spans="1:64" s="74" customFormat="1" ht="19.5" customHeight="1">
      <c r="A127" s="191"/>
      <c r="B127" s="223"/>
      <c r="C127" s="295"/>
      <c r="D127" s="202"/>
      <c r="E127" s="685"/>
      <c r="F127" s="685"/>
      <c r="G127" s="685"/>
      <c r="H127" s="685"/>
      <c r="I127" s="685"/>
      <c r="J127" s="685"/>
      <c r="K127" s="685"/>
      <c r="L127" s="685"/>
      <c r="M127" s="685"/>
      <c r="N127" s="685"/>
      <c r="O127" s="685"/>
      <c r="P127" s="685"/>
      <c r="Q127" s="685"/>
      <c r="R127" s="685"/>
      <c r="S127" s="685"/>
      <c r="T127" s="685"/>
      <c r="U127" s="685"/>
      <c r="V127" s="685"/>
      <c r="W127" s="685"/>
      <c r="AG127" s="296"/>
      <c r="AH127" s="296"/>
      <c r="AI127" s="296"/>
      <c r="AJ127" s="296"/>
      <c r="AK127" s="297"/>
      <c r="AL127" s="298"/>
      <c r="AM127" s="298"/>
      <c r="AN127" s="298"/>
      <c r="AO127" s="298"/>
      <c r="AP127" s="299"/>
      <c r="AQ127" s="300"/>
      <c r="AR127" s="301"/>
      <c r="AS127" s="301"/>
      <c r="AT127" s="301"/>
      <c r="AU127" s="302"/>
      <c r="AV127" s="302"/>
      <c r="AW127" s="302"/>
      <c r="AX127" s="302"/>
      <c r="AY127" s="302"/>
      <c r="AZ127" s="302"/>
      <c r="BA127" s="301"/>
      <c r="BB127" s="301"/>
      <c r="BC127" s="303"/>
      <c r="BD127" s="301"/>
      <c r="BE127" s="304"/>
      <c r="BF127" s="301"/>
      <c r="BG127" s="301"/>
      <c r="BH127" s="301"/>
      <c r="BI127" s="301"/>
      <c r="BJ127" s="305"/>
    </row>
    <row r="128" spans="1:64" s="74" customFormat="1" ht="22.5" customHeight="1">
      <c r="A128" s="191"/>
      <c r="B128" s="223"/>
      <c r="C128" s="295"/>
      <c r="D128" s="306"/>
      <c r="E128" s="686"/>
      <c r="F128" s="686"/>
      <c r="G128" s="686"/>
      <c r="H128" s="686"/>
      <c r="I128" s="686"/>
      <c r="J128" s="686"/>
      <c r="K128" s="686"/>
      <c r="L128" s="686"/>
      <c r="M128" s="686"/>
      <c r="N128" s="686"/>
      <c r="O128" s="686"/>
      <c r="P128" s="686"/>
      <c r="Q128" s="686"/>
      <c r="R128" s="686"/>
      <c r="S128" s="686"/>
      <c r="T128" s="686"/>
      <c r="U128" s="686"/>
      <c r="V128" s="686"/>
      <c r="W128" s="686"/>
      <c r="X128" s="686"/>
      <c r="Y128" s="686"/>
      <c r="Z128" s="686"/>
      <c r="AA128" s="686"/>
      <c r="AB128" s="686"/>
      <c r="AC128" s="686"/>
      <c r="AD128" s="686"/>
      <c r="AE128" s="686"/>
      <c r="AF128" s="686"/>
      <c r="AG128" s="296"/>
      <c r="AH128" s="296"/>
      <c r="AI128" s="296"/>
      <c r="AJ128" s="296"/>
      <c r="AK128" s="297"/>
      <c r="AL128" s="306"/>
      <c r="AM128" s="306"/>
      <c r="AN128" s="306"/>
      <c r="AO128" s="306"/>
      <c r="AP128" s="306"/>
      <c r="AQ128" s="306"/>
      <c r="AR128" s="306"/>
      <c r="AS128" s="306"/>
      <c r="AT128" s="306"/>
      <c r="AU128" s="302"/>
      <c r="AV128" s="302"/>
      <c r="AW128" s="302"/>
      <c r="AX128" s="307"/>
      <c r="AY128" s="308"/>
      <c r="AZ128" s="308"/>
      <c r="BA128" s="309"/>
      <c r="BB128" s="310"/>
      <c r="BC128" s="311"/>
      <c r="BD128" s="308"/>
      <c r="BE128" s="310"/>
      <c r="BF128" s="311"/>
      <c r="BG128" s="312"/>
      <c r="BH128" s="313"/>
      <c r="BI128" s="311"/>
      <c r="BJ128" s="312"/>
    </row>
    <row r="129" spans="1:62" s="74" customFormat="1" ht="25.5" customHeight="1">
      <c r="A129" s="191"/>
      <c r="B129" s="223"/>
      <c r="C129" s="295"/>
      <c r="D129" s="314"/>
      <c r="E129" s="383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87"/>
      <c r="AC129" s="87"/>
      <c r="AD129" s="87"/>
      <c r="AE129" s="87"/>
      <c r="AF129" s="14"/>
      <c r="AG129" s="316"/>
      <c r="AH129" s="316"/>
      <c r="AI129" s="316"/>
      <c r="AJ129" s="316"/>
      <c r="AK129" s="316"/>
      <c r="AL129" s="314"/>
      <c r="AM129" s="316"/>
      <c r="AN129" s="317"/>
      <c r="AO129" s="318"/>
      <c r="AP129" s="318"/>
      <c r="AQ129" s="317"/>
      <c r="AR129" s="301"/>
      <c r="AS129" s="301"/>
      <c r="AT129" s="301"/>
      <c r="AU129" s="302"/>
      <c r="AV129" s="688"/>
      <c r="AW129" s="688"/>
      <c r="AX129" s="688"/>
      <c r="AY129" s="688"/>
      <c r="AZ129" s="303"/>
      <c r="BA129" s="308"/>
      <c r="BB129" s="308"/>
      <c r="BC129" s="301"/>
      <c r="BD129" s="301"/>
      <c r="BE129" s="319"/>
      <c r="BF129" s="319"/>
      <c r="BG129" s="301"/>
      <c r="BH129" s="301"/>
      <c r="BI129" s="301"/>
      <c r="BJ129" s="219"/>
    </row>
    <row r="130" spans="1:62" s="74" customFormat="1" ht="16.5" customHeight="1">
      <c r="A130" s="191"/>
      <c r="B130" s="320"/>
      <c r="C130" s="295"/>
      <c r="D130" s="79"/>
      <c r="E130" s="321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Y130" s="188"/>
      <c r="AO130" s="683"/>
      <c r="AP130" s="683"/>
      <c r="AQ130" s="683"/>
      <c r="AR130" s="683"/>
      <c r="AS130" s="683"/>
      <c r="AT130" s="683"/>
      <c r="AU130" s="683"/>
      <c r="AV130" s="683"/>
      <c r="AW130" s="683"/>
      <c r="AX130" s="683"/>
      <c r="AY130" s="683"/>
      <c r="AZ130" s="683"/>
      <c r="BA130" s="683"/>
      <c r="BB130" s="683"/>
      <c r="BC130" s="683"/>
      <c r="BD130" s="683"/>
      <c r="BE130" s="683"/>
      <c r="BF130" s="683"/>
      <c r="BG130" s="683"/>
      <c r="BH130" s="683"/>
      <c r="BI130" s="683"/>
      <c r="BJ130" s="683"/>
    </row>
    <row r="131" spans="1:62" s="74" customFormat="1" ht="15.75" customHeight="1">
      <c r="A131" s="191"/>
      <c r="B131" s="323"/>
      <c r="C131" s="250"/>
      <c r="D131" s="295"/>
      <c r="E131" s="295"/>
      <c r="F131" s="295"/>
      <c r="G131" s="295"/>
      <c r="H131" s="295"/>
      <c r="I131" s="295"/>
      <c r="J131" s="324"/>
      <c r="K131" s="324"/>
      <c r="L131" s="324"/>
      <c r="M131" s="324"/>
      <c r="N131" s="325"/>
      <c r="O131" s="121"/>
      <c r="P131" s="121"/>
      <c r="Q131" s="121"/>
      <c r="R131" s="326"/>
      <c r="S131" s="326"/>
      <c r="T131" s="327"/>
      <c r="Y131" s="188"/>
      <c r="AO131" s="38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</row>
    <row r="132" spans="1:62" ht="18">
      <c r="D132" s="295"/>
      <c r="E132" s="295"/>
      <c r="F132" s="324"/>
      <c r="G132" s="324"/>
      <c r="H132" s="324"/>
      <c r="I132" s="324"/>
      <c r="J132" s="324"/>
      <c r="K132" s="324"/>
      <c r="L132" s="328"/>
      <c r="M132" s="324"/>
      <c r="N132" s="324"/>
      <c r="O132" s="328"/>
      <c r="P132" s="324"/>
      <c r="Q132" s="74"/>
      <c r="R132" s="188"/>
      <c r="S132" s="329"/>
      <c r="T132" s="33"/>
      <c r="U132" s="329"/>
      <c r="V132" s="680"/>
      <c r="W132" s="681"/>
      <c r="X132" s="681"/>
      <c r="Y132" s="681"/>
      <c r="Z132" s="681"/>
      <c r="AA132" s="251"/>
      <c r="AB132" s="325"/>
      <c r="AC132" s="251"/>
      <c r="AD132" s="251"/>
      <c r="AE132" s="251"/>
      <c r="AF132" s="251"/>
      <c r="AG132" s="251"/>
      <c r="AH132" s="251"/>
      <c r="AI132" s="330"/>
      <c r="AJ132" s="331"/>
      <c r="AK132" s="331"/>
      <c r="AL132" s="331"/>
      <c r="AM132" s="331"/>
      <c r="AN132" s="332"/>
      <c r="AO132" s="333"/>
      <c r="AP132" s="74"/>
      <c r="AQ132" s="74"/>
      <c r="AR132" s="74"/>
      <c r="AS132" s="682"/>
      <c r="AT132" s="682"/>
      <c r="AU132" s="682"/>
      <c r="AV132" s="682"/>
      <c r="AW132" s="682"/>
      <c r="AX132" s="682"/>
      <c r="AY132" s="334"/>
      <c r="AZ132" s="334"/>
      <c r="BA132" s="335"/>
      <c r="BB132" s="335"/>
      <c r="BC132" s="336"/>
      <c r="BD132" s="337"/>
      <c r="BE132" s="337"/>
      <c r="BF132" s="337"/>
      <c r="BG132" s="337"/>
      <c r="BH132" s="338"/>
      <c r="BI132" s="339"/>
      <c r="BJ132" s="74"/>
    </row>
    <row r="133" spans="1:62" ht="14">
      <c r="D133" s="295"/>
      <c r="E133" s="295"/>
      <c r="F133" s="324"/>
      <c r="G133" s="324"/>
      <c r="H133" s="324"/>
      <c r="I133" s="324"/>
      <c r="J133" s="324"/>
      <c r="K133" s="324"/>
      <c r="L133" s="328"/>
      <c r="M133" s="324"/>
      <c r="N133" s="324"/>
      <c r="O133" s="328"/>
      <c r="P133" s="324"/>
      <c r="Q133" s="74"/>
      <c r="R133" s="188"/>
      <c r="S133" s="329"/>
      <c r="T133" s="33"/>
      <c r="U133" s="329"/>
      <c r="V133" s="329"/>
      <c r="W133" s="340"/>
      <c r="X133" s="74"/>
      <c r="Y133" s="188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330"/>
      <c r="AJ133" s="331"/>
      <c r="AK133" s="331"/>
      <c r="AL133" s="331"/>
      <c r="AM133" s="331"/>
      <c r="AN133" s="332"/>
      <c r="AO133" s="333"/>
      <c r="AP133" s="74"/>
      <c r="AQ133" s="74"/>
      <c r="AR133" s="74"/>
      <c r="AS133" s="682"/>
      <c r="AT133" s="682"/>
      <c r="AU133" s="682"/>
      <c r="AV133" s="682"/>
      <c r="AW133" s="682"/>
      <c r="AX133" s="682"/>
      <c r="AY133" s="74"/>
      <c r="AZ133" s="74"/>
      <c r="BA133" s="328"/>
      <c r="BB133" s="74"/>
      <c r="BC133" s="188"/>
      <c r="BD133" s="74"/>
      <c r="BE133" s="74"/>
      <c r="BF133" s="74"/>
      <c r="BG133" s="74"/>
      <c r="BH133" s="341"/>
      <c r="BI133" s="341"/>
      <c r="BJ133" s="74"/>
    </row>
    <row r="134" spans="1:62" ht="16">
      <c r="D134" s="295"/>
      <c r="E134" s="295"/>
      <c r="F134" s="295"/>
      <c r="G134" s="295"/>
      <c r="H134" s="295"/>
      <c r="I134" s="295"/>
      <c r="J134" s="324"/>
      <c r="K134" s="324"/>
      <c r="L134" s="324"/>
      <c r="M134" s="324"/>
      <c r="N134" s="325"/>
      <c r="O134" s="121"/>
      <c r="P134" s="121"/>
      <c r="Q134" s="121"/>
      <c r="R134" s="326"/>
      <c r="S134" s="326"/>
      <c r="T134" s="327"/>
      <c r="U134" s="329"/>
      <c r="V134" s="329"/>
      <c r="W134" s="340"/>
      <c r="X134" s="74"/>
      <c r="Y134" s="188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330"/>
      <c r="AJ134" s="331"/>
      <c r="AK134" s="331"/>
      <c r="AL134" s="331"/>
      <c r="AM134" s="331"/>
      <c r="AN134" s="332"/>
      <c r="AO134" s="333"/>
      <c r="AP134" s="74"/>
      <c r="AQ134" s="74"/>
      <c r="AR134" s="74"/>
      <c r="AS134" s="381"/>
      <c r="AT134" s="381"/>
      <c r="AU134" s="381"/>
      <c r="AV134" s="381"/>
      <c r="AW134" s="381"/>
      <c r="AX134" s="381"/>
      <c r="AY134" s="74"/>
      <c r="AZ134" s="74"/>
      <c r="BA134" s="328"/>
      <c r="BB134" s="74"/>
      <c r="BC134" s="188"/>
      <c r="BD134" s="74"/>
      <c r="BE134" s="74"/>
      <c r="BF134" s="74"/>
      <c r="BG134" s="74"/>
      <c r="BH134" s="341"/>
      <c r="BI134" s="341"/>
      <c r="BJ134" s="74"/>
    </row>
    <row r="135" spans="1:62" ht="18">
      <c r="D135" s="295"/>
      <c r="E135" s="295"/>
      <c r="F135" s="324"/>
      <c r="G135" s="324"/>
      <c r="H135" s="324"/>
      <c r="I135" s="324"/>
      <c r="J135" s="324"/>
      <c r="K135" s="324"/>
      <c r="L135" s="328"/>
      <c r="M135" s="324"/>
      <c r="N135" s="324"/>
      <c r="O135" s="328"/>
      <c r="P135" s="324"/>
      <c r="Q135" s="74"/>
      <c r="R135" s="188"/>
      <c r="S135" s="74"/>
      <c r="T135" s="342"/>
      <c r="U135" s="329"/>
      <c r="V135" s="680"/>
      <c r="W135" s="681"/>
      <c r="X135" s="681"/>
      <c r="Y135" s="681"/>
      <c r="Z135" s="681"/>
      <c r="AA135" s="251"/>
      <c r="AB135" s="325"/>
      <c r="AC135" s="251"/>
      <c r="AD135" s="251"/>
      <c r="AE135" s="251"/>
      <c r="AF135" s="251"/>
      <c r="AG135" s="251"/>
      <c r="AH135" s="251"/>
      <c r="AI135" s="330"/>
      <c r="AJ135" s="331"/>
      <c r="AK135" s="331"/>
      <c r="AL135" s="331"/>
      <c r="AM135" s="331"/>
      <c r="AN135" s="332"/>
      <c r="AO135" s="333"/>
      <c r="AP135" s="74"/>
      <c r="AQ135" s="74"/>
      <c r="AR135" s="74"/>
      <c r="AS135" s="320"/>
      <c r="AT135" s="295"/>
      <c r="AU135" s="295"/>
      <c r="AV135" s="295"/>
      <c r="AW135" s="295"/>
      <c r="AX135" s="295"/>
      <c r="AY135" s="74"/>
      <c r="AZ135" s="74"/>
      <c r="BA135" s="74"/>
      <c r="BB135" s="74"/>
      <c r="BC135" s="336"/>
      <c r="BD135" s="337"/>
      <c r="BE135" s="337"/>
      <c r="BF135" s="77"/>
      <c r="BG135" s="337"/>
      <c r="BH135" s="338"/>
      <c r="BI135" s="339"/>
      <c r="BJ135" s="74"/>
    </row>
    <row r="136" spans="1:62" ht="16">
      <c r="D136" s="295"/>
      <c r="E136" s="295"/>
      <c r="F136" s="324"/>
      <c r="G136" s="324"/>
      <c r="H136" s="324"/>
      <c r="I136" s="324"/>
      <c r="J136" s="324"/>
      <c r="K136" s="324"/>
      <c r="L136" s="328"/>
      <c r="M136" s="324"/>
      <c r="N136" s="324"/>
      <c r="O136" s="328"/>
      <c r="P136" s="324"/>
      <c r="Q136" s="74"/>
      <c r="R136" s="188"/>
      <c r="S136" s="74"/>
      <c r="T136" s="342"/>
      <c r="U136" s="329"/>
      <c r="V136" s="329"/>
      <c r="W136" s="340"/>
      <c r="X136" s="74"/>
      <c r="Y136" s="188"/>
      <c r="Z136" s="343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323"/>
      <c r="AK136" s="250"/>
      <c r="AL136" s="324"/>
      <c r="AM136" s="191"/>
      <c r="AN136" s="191"/>
      <c r="AO136" s="324"/>
      <c r="AP136" s="74"/>
      <c r="AQ136" s="74"/>
      <c r="AR136" s="74"/>
      <c r="AS136" s="185"/>
      <c r="AT136" s="344"/>
      <c r="AU136" s="185"/>
      <c r="AV136" s="185"/>
      <c r="AW136" s="345"/>
      <c r="AX136" s="185"/>
      <c r="AY136" s="185"/>
      <c r="AZ136" s="185"/>
      <c r="BA136" s="328"/>
      <c r="BB136" s="328"/>
      <c r="BC136" s="346"/>
      <c r="BD136" s="74"/>
      <c r="BE136" s="74"/>
      <c r="BF136" s="74"/>
      <c r="BG136" s="74"/>
      <c r="BH136" s="346"/>
      <c r="BI136" s="346"/>
      <c r="BJ136" s="74"/>
    </row>
    <row r="137" spans="1:62" ht="16">
      <c r="D137" s="295"/>
      <c r="E137" s="295"/>
      <c r="F137" s="295"/>
      <c r="G137" s="295"/>
      <c r="H137" s="295"/>
      <c r="I137" s="295"/>
      <c r="J137" s="324"/>
      <c r="K137" s="324"/>
      <c r="L137" s="324"/>
      <c r="M137" s="324"/>
      <c r="N137" s="325"/>
      <c r="O137" s="121"/>
      <c r="P137" s="121"/>
      <c r="Q137" s="121"/>
      <c r="R137" s="326"/>
      <c r="S137" s="326"/>
      <c r="T137" s="327"/>
      <c r="U137" s="14"/>
      <c r="V137" s="14"/>
      <c r="W137" s="14"/>
      <c r="X137" s="14"/>
      <c r="AV137" s="185"/>
      <c r="AW137" s="347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85"/>
      <c r="BI137" s="185"/>
      <c r="BJ137" s="185"/>
    </row>
    <row r="138" spans="1:62" ht="18">
      <c r="D138" s="324"/>
      <c r="E138" s="324"/>
      <c r="F138" s="324"/>
      <c r="G138" s="324"/>
      <c r="H138" s="324"/>
      <c r="I138" s="324"/>
      <c r="J138" s="324"/>
      <c r="K138" s="324"/>
      <c r="L138" s="328"/>
      <c r="M138" s="324"/>
      <c r="N138" s="324"/>
      <c r="O138" s="328"/>
      <c r="P138" s="324"/>
      <c r="Q138" s="348"/>
      <c r="R138" s="188"/>
      <c r="S138" s="74"/>
      <c r="T138" s="329"/>
      <c r="Y138" s="14"/>
      <c r="Z138" s="14"/>
      <c r="AA138" s="14"/>
      <c r="AB138" s="14"/>
      <c r="AC138" s="14"/>
      <c r="AD138" s="14"/>
      <c r="AP138" s="349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345"/>
      <c r="BG138" s="185"/>
      <c r="BH138" s="185"/>
      <c r="BI138" s="185"/>
      <c r="BJ138" s="185"/>
    </row>
    <row r="139" spans="1:62" ht="18">
      <c r="M139" s="14"/>
      <c r="N139" s="14"/>
      <c r="O139" s="14"/>
      <c r="P139" s="14"/>
      <c r="Q139" s="226"/>
      <c r="R139" s="226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W139" s="77"/>
      <c r="AZ139" s="77"/>
      <c r="BC139" s="326"/>
      <c r="BF139" s="326"/>
      <c r="BG139" s="326"/>
      <c r="BH139" s="326"/>
      <c r="BI139" s="326"/>
    </row>
    <row r="140" spans="1:62">
      <c r="M140" s="14"/>
      <c r="N140" s="14"/>
      <c r="U140" s="14"/>
      <c r="V140" s="14"/>
      <c r="W140" s="14"/>
      <c r="X140" s="14"/>
    </row>
    <row r="141" spans="1:62" ht="18">
      <c r="O141" s="14"/>
      <c r="P141" s="14"/>
      <c r="Q141" s="77"/>
      <c r="R141" s="77"/>
      <c r="S141" s="14"/>
      <c r="T141" s="14"/>
      <c r="AW141" s="349"/>
      <c r="AY141" s="226"/>
    </row>
    <row r="142" spans="1:62" ht="18">
      <c r="M142" s="349"/>
      <c r="N142" s="349"/>
      <c r="O142" s="14"/>
      <c r="P142" s="14"/>
      <c r="Q142" s="226"/>
      <c r="R142" s="226"/>
      <c r="S142" s="14"/>
      <c r="T142" s="14"/>
      <c r="AY142" s="226"/>
      <c r="BF142" s="226"/>
    </row>
    <row r="143" spans="1:62">
      <c r="M143" s="14"/>
      <c r="N143" s="14"/>
    </row>
    <row r="145" spans="50:51">
      <c r="AX145" s="226"/>
      <c r="AY145" s="226"/>
    </row>
  </sheetData>
  <mergeCells count="1641">
    <mergeCell ref="E117:S117"/>
    <mergeCell ref="AA61:AB61"/>
    <mergeCell ref="AC61:AD61"/>
    <mergeCell ref="D60:F60"/>
    <mergeCell ref="G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W60:AX60"/>
    <mergeCell ref="AY60:AZ60"/>
    <mergeCell ref="AA124:AF124"/>
    <mergeCell ref="AJ124:AU124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3:AZ63"/>
    <mergeCell ref="AY62:AZ62"/>
    <mergeCell ref="AM71:AN71"/>
    <mergeCell ref="AO71:AP71"/>
    <mergeCell ref="AQ71:AR71"/>
    <mergeCell ref="AS71:AT71"/>
    <mergeCell ref="AU71:AV71"/>
    <mergeCell ref="BA94:BB94"/>
    <mergeCell ref="BC94:BD94"/>
    <mergeCell ref="BE94:BF94"/>
    <mergeCell ref="W59:X59"/>
    <mergeCell ref="Y59:Z59"/>
    <mergeCell ref="AA59:AB59"/>
    <mergeCell ref="AC59:AD59"/>
    <mergeCell ref="AE59:AF59"/>
    <mergeCell ref="AG59:AH59"/>
    <mergeCell ref="AI59:AJ59"/>
    <mergeCell ref="AY59:AZ59"/>
    <mergeCell ref="BE56:BF56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AY94:AZ94"/>
    <mergeCell ref="D110:F110"/>
    <mergeCell ref="G110:T110"/>
    <mergeCell ref="D109:F109"/>
    <mergeCell ref="D56:F56"/>
    <mergeCell ref="AW61:AX61"/>
    <mergeCell ref="AY61:AZ61"/>
    <mergeCell ref="BA61:BB61"/>
    <mergeCell ref="BA63:BB63"/>
    <mergeCell ref="D59:F59"/>
    <mergeCell ref="G59:T59"/>
    <mergeCell ref="U59:V59"/>
    <mergeCell ref="BA93:BB93"/>
    <mergeCell ref="BC93:BD93"/>
    <mergeCell ref="BE93:BF93"/>
    <mergeCell ref="D94:F94"/>
    <mergeCell ref="G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K94:AL94"/>
    <mergeCell ref="AM94:AN94"/>
    <mergeCell ref="AO94:AP94"/>
    <mergeCell ref="AQ94:AR94"/>
    <mergeCell ref="AS94:AT94"/>
    <mergeCell ref="AU94:AV94"/>
    <mergeCell ref="AW94:AX94"/>
    <mergeCell ref="AW93:AX93"/>
    <mergeCell ref="W93:X93"/>
    <mergeCell ref="Y93:Z93"/>
    <mergeCell ref="AA93:AB93"/>
    <mergeCell ref="AC93:AD93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W113:X113"/>
    <mergeCell ref="Y113:Z113"/>
    <mergeCell ref="AA113:AB113"/>
    <mergeCell ref="AC113:AD113"/>
    <mergeCell ref="W112:X112"/>
    <mergeCell ref="Y112:Z112"/>
    <mergeCell ref="AA112:AB112"/>
    <mergeCell ref="AC112:AD112"/>
    <mergeCell ref="AE93:AF93"/>
    <mergeCell ref="AG93:AH93"/>
    <mergeCell ref="AM109:AN109"/>
    <mergeCell ref="AO109:AP109"/>
    <mergeCell ref="AM96:AN96"/>
    <mergeCell ref="AK112:AL112"/>
    <mergeCell ref="AM112:AN112"/>
    <mergeCell ref="AO112:AP112"/>
    <mergeCell ref="W105:X105"/>
    <mergeCell ref="AE112:AF112"/>
    <mergeCell ref="E29:F29"/>
    <mergeCell ref="G29:H29"/>
    <mergeCell ref="I29:J29"/>
    <mergeCell ref="K29:M29"/>
    <mergeCell ref="AC15:AS15"/>
    <mergeCell ref="K27:M27"/>
    <mergeCell ref="BA55:BB55"/>
    <mergeCell ref="BC55:BD55"/>
    <mergeCell ref="D55:F55"/>
    <mergeCell ref="G55:T55"/>
    <mergeCell ref="U55:V55"/>
    <mergeCell ref="AY55:AZ55"/>
    <mergeCell ref="AG55:AH55"/>
    <mergeCell ref="AI55:AJ55"/>
    <mergeCell ref="AK55:AL55"/>
    <mergeCell ref="AM55:AN55"/>
    <mergeCell ref="AO55:AP55"/>
    <mergeCell ref="AQ55:AR55"/>
    <mergeCell ref="Y54:Z54"/>
    <mergeCell ref="AA54:AB54"/>
    <mergeCell ref="AC31:AE31"/>
    <mergeCell ref="AY35:BB35"/>
    <mergeCell ref="AC51:AD51"/>
    <mergeCell ref="AE51:AF51"/>
    <mergeCell ref="AG51:AH51"/>
    <mergeCell ref="AS51:AT51"/>
    <mergeCell ref="BC40:BD40"/>
    <mergeCell ref="BA40:BB40"/>
    <mergeCell ref="R30:S30"/>
    <mergeCell ref="AO43:AP43"/>
    <mergeCell ref="AQ43:AR43"/>
    <mergeCell ref="BA45:BB45"/>
    <mergeCell ref="B8:L8"/>
    <mergeCell ref="G27:H27"/>
    <mergeCell ref="I27:J27"/>
    <mergeCell ref="AA78:AB78"/>
    <mergeCell ref="Z5:AM5"/>
    <mergeCell ref="AL26:BE26"/>
    <mergeCell ref="BC27:BE27"/>
    <mergeCell ref="U50:V50"/>
    <mergeCell ref="W50:X50"/>
    <mergeCell ref="Y50:Z50"/>
    <mergeCell ref="U9:AB9"/>
    <mergeCell ref="AH9:AS9"/>
    <mergeCell ref="X11:AP11"/>
    <mergeCell ref="AC13:AS13"/>
    <mergeCell ref="AQ50:AR50"/>
    <mergeCell ref="AS50:AT50"/>
    <mergeCell ref="AK50:AL50"/>
    <mergeCell ref="AM50:AN50"/>
    <mergeCell ref="X30:AC30"/>
    <mergeCell ref="N27:O27"/>
    <mergeCell ref="P27:Q27"/>
    <mergeCell ref="R27:S27"/>
    <mergeCell ref="X27:AC27"/>
    <mergeCell ref="N28:O28"/>
    <mergeCell ref="P28:Q28"/>
    <mergeCell ref="AG27:AI27"/>
    <mergeCell ref="P6:AV6"/>
    <mergeCell ref="X10:AS10"/>
    <mergeCell ref="AC12:AT12"/>
    <mergeCell ref="AQ35:AT35"/>
    <mergeCell ref="Q16:AB16"/>
    <mergeCell ref="AL27:AS27"/>
    <mergeCell ref="B10:M10"/>
    <mergeCell ref="H12:M12"/>
    <mergeCell ref="BC91:BD91"/>
    <mergeCell ref="W91:X91"/>
    <mergeCell ref="AO89:AP89"/>
    <mergeCell ref="AQ86:AR86"/>
    <mergeCell ref="G50:T50"/>
    <mergeCell ref="AY39:AZ39"/>
    <mergeCell ref="E27:F27"/>
    <mergeCell ref="D54:F54"/>
    <mergeCell ref="G54:T54"/>
    <mergeCell ref="D33:F39"/>
    <mergeCell ref="AI40:AJ40"/>
    <mergeCell ref="AK40:AL40"/>
    <mergeCell ref="AE40:AF40"/>
    <mergeCell ref="U33:AB33"/>
    <mergeCell ref="U34:V39"/>
    <mergeCell ref="X26:AI26"/>
    <mergeCell ref="AL28:AS30"/>
    <mergeCell ref="AI50:AJ50"/>
    <mergeCell ref="AT28:BB30"/>
    <mergeCell ref="AS37:AT37"/>
    <mergeCell ref="AT27:BB27"/>
    <mergeCell ref="E30:F30"/>
    <mergeCell ref="G28:H28"/>
    <mergeCell ref="I28:J28"/>
    <mergeCell ref="K28:M28"/>
    <mergeCell ref="E28:F28"/>
    <mergeCell ref="D85:T85"/>
    <mergeCell ref="D57:T57"/>
    <mergeCell ref="Q14:AB14"/>
    <mergeCell ref="D18:BD18"/>
    <mergeCell ref="BL90:CA90"/>
    <mergeCell ref="AY90:AZ90"/>
    <mergeCell ref="BA90:BB90"/>
    <mergeCell ref="AG43:AH43"/>
    <mergeCell ref="AM43:AN43"/>
    <mergeCell ref="AG40:AH40"/>
    <mergeCell ref="BA37:BB37"/>
    <mergeCell ref="BE40:BF40"/>
    <mergeCell ref="AS44:AT44"/>
    <mergeCell ref="Y44:Z44"/>
    <mergeCell ref="D32:BF32"/>
    <mergeCell ref="W31:AB31"/>
    <mergeCell ref="AG85:AH85"/>
    <mergeCell ref="AM86:AN86"/>
    <mergeCell ref="AI85:AJ85"/>
    <mergeCell ref="AI83:AJ83"/>
    <mergeCell ref="AK83:AL83"/>
    <mergeCell ref="AK84:AL84"/>
    <mergeCell ref="Y40:Z40"/>
    <mergeCell ref="AE86:AF86"/>
    <mergeCell ref="U85:V85"/>
    <mergeCell ref="W85:X85"/>
    <mergeCell ref="W55:X55"/>
    <mergeCell ref="Y55:Z55"/>
    <mergeCell ref="AA55:AB55"/>
    <mergeCell ref="AC55:AD55"/>
    <mergeCell ref="AE55:AF55"/>
    <mergeCell ref="G56:T56"/>
    <mergeCell ref="U56:V56"/>
    <mergeCell ref="W56:X56"/>
    <mergeCell ref="Y56:Z56"/>
    <mergeCell ref="AA56:AB56"/>
    <mergeCell ref="Y83:Z83"/>
    <mergeCell ref="AA83:AB83"/>
    <mergeCell ref="AC83:AD83"/>
    <mergeCell ref="AQ78:AR78"/>
    <mergeCell ref="BA78:BB78"/>
    <mergeCell ref="AI54:AJ54"/>
    <mergeCell ref="AK54:AL54"/>
    <mergeCell ref="AM54:AN54"/>
    <mergeCell ref="AO54:AP54"/>
    <mergeCell ref="AY68:AZ68"/>
    <mergeCell ref="BA68:BB68"/>
    <mergeCell ref="AA51:AB51"/>
    <mergeCell ref="AO57:AP57"/>
    <mergeCell ref="AU57:AV57"/>
    <mergeCell ref="AW57:AX57"/>
    <mergeCell ref="AY57:AZ57"/>
    <mergeCell ref="BA57:BB57"/>
    <mergeCell ref="AC54:AD54"/>
    <mergeCell ref="AE54:AF54"/>
    <mergeCell ref="AG54:AH54"/>
    <mergeCell ref="AI74:AJ74"/>
    <mergeCell ref="AI57:AJ57"/>
    <mergeCell ref="AW83:AX83"/>
    <mergeCell ref="AO61:AP61"/>
    <mergeCell ref="AE61:AF61"/>
    <mergeCell ref="AI63:AJ63"/>
    <mergeCell ref="AK63:AL63"/>
    <mergeCell ref="AM63:AN63"/>
    <mergeCell ref="AO63:AP63"/>
    <mergeCell ref="AY64:AZ64"/>
    <mergeCell ref="BA64:BB64"/>
    <mergeCell ref="AU63:AV63"/>
    <mergeCell ref="AG44:AH44"/>
    <mergeCell ref="AI44:AJ44"/>
    <mergeCell ref="AK44:AL44"/>
    <mergeCell ref="AM44:AN44"/>
    <mergeCell ref="AQ51:AR51"/>
    <mergeCell ref="AG50:AH50"/>
    <mergeCell ref="AY45:AZ45"/>
    <mergeCell ref="BM52:BN52"/>
    <mergeCell ref="BO52:BP52"/>
    <mergeCell ref="BQ52:BR52"/>
    <mergeCell ref="AQ52:AR52"/>
    <mergeCell ref="AS52:AT52"/>
    <mergeCell ref="AU52:AV52"/>
    <mergeCell ref="AY48:AZ48"/>
    <mergeCell ref="BA48:BB48"/>
    <mergeCell ref="BC48:BD48"/>
    <mergeCell ref="BE48:BF48"/>
    <mergeCell ref="AY49:AZ49"/>
    <mergeCell ref="BA49:BB49"/>
    <mergeCell ref="BC49:BD49"/>
    <mergeCell ref="BE49:BF49"/>
    <mergeCell ref="AS46:AT46"/>
    <mergeCell ref="AU46:AV46"/>
    <mergeCell ref="AW46:AX46"/>
    <mergeCell ref="BE46:BF46"/>
    <mergeCell ref="U86:V86"/>
    <mergeCell ref="BA56:BB56"/>
    <mergeCell ref="N29:O29"/>
    <mergeCell ref="P30:Q30"/>
    <mergeCell ref="AU37:AV37"/>
    <mergeCell ref="AW37:AX37"/>
    <mergeCell ref="U83:V83"/>
    <mergeCell ref="W83:X83"/>
    <mergeCell ref="AG83:AH83"/>
    <mergeCell ref="AK60:AL60"/>
    <mergeCell ref="AC56:AD56"/>
    <mergeCell ref="AE56:AF56"/>
    <mergeCell ref="AG56:AH56"/>
    <mergeCell ref="AI56:AJ56"/>
    <mergeCell ref="AK56:AL56"/>
    <mergeCell ref="G61:T61"/>
    <mergeCell ref="AS55:AT55"/>
    <mergeCell ref="AU81:AV81"/>
    <mergeCell ref="AA34:AB39"/>
    <mergeCell ref="Y34:Z39"/>
    <mergeCell ref="W34:X39"/>
    <mergeCell ref="W51:X51"/>
    <mergeCell ref="AO44:AP44"/>
    <mergeCell ref="AM84:AN84"/>
    <mergeCell ref="AM78:AN78"/>
    <mergeCell ref="AS83:AT83"/>
    <mergeCell ref="AY81:AZ81"/>
    <mergeCell ref="BA81:BB81"/>
    <mergeCell ref="AI43:AJ43"/>
    <mergeCell ref="AK43:AL43"/>
    <mergeCell ref="AW43:AX43"/>
    <mergeCell ref="AY50:AZ50"/>
    <mergeCell ref="AW56:AX56"/>
    <mergeCell ref="AY46:AZ46"/>
    <mergeCell ref="BA46:BB46"/>
    <mergeCell ref="BC46:BD46"/>
    <mergeCell ref="BA51:BB51"/>
    <mergeCell ref="BC51:BD51"/>
    <mergeCell ref="AY51:AZ51"/>
    <mergeCell ref="BE54:BF54"/>
    <mergeCell ref="AW44:AX44"/>
    <mergeCell ref="BA44:BB44"/>
    <mergeCell ref="BC44:BD44"/>
    <mergeCell ref="AY44:AZ44"/>
    <mergeCell ref="BC45:BD45"/>
    <mergeCell ref="BC50:BD50"/>
    <mergeCell ref="BE44:BF44"/>
    <mergeCell ref="AQ44:AR44"/>
    <mergeCell ref="AU50:AV50"/>
    <mergeCell ref="BC89:BD89"/>
    <mergeCell ref="AY89:AZ89"/>
    <mergeCell ref="BA82:BB82"/>
    <mergeCell ref="BC82:BD82"/>
    <mergeCell ref="BE82:BF82"/>
    <mergeCell ref="BE80:BF80"/>
    <mergeCell ref="AY83:AZ83"/>
    <mergeCell ref="BC78:BD78"/>
    <mergeCell ref="BA89:BB89"/>
    <mergeCell ref="BA84:BB84"/>
    <mergeCell ref="BC84:BD84"/>
    <mergeCell ref="BL43:CA43"/>
    <mergeCell ref="AS43:AT43"/>
    <mergeCell ref="BC43:BD43"/>
    <mergeCell ref="AY43:AZ43"/>
    <mergeCell ref="BA43:BB43"/>
    <mergeCell ref="AU43:AV43"/>
    <mergeCell ref="BG52:BH52"/>
    <mergeCell ref="BI52:BJ52"/>
    <mergeCell ref="BK52:BL52"/>
    <mergeCell ref="AW81:AX81"/>
    <mergeCell ref="BS52:BT52"/>
    <mergeCell ref="BE83:BF83"/>
    <mergeCell ref="AS86:AT86"/>
    <mergeCell ref="AY86:AZ86"/>
    <mergeCell ref="BL44:CA44"/>
    <mergeCell ref="AU44:AV44"/>
    <mergeCell ref="AW85:AX85"/>
    <mergeCell ref="AY85:AZ85"/>
    <mergeCell ref="BA85:BB85"/>
    <mergeCell ref="BE84:BF84"/>
    <mergeCell ref="AW70:AX70"/>
    <mergeCell ref="AO84:AP84"/>
    <mergeCell ref="AU83:AV83"/>
    <mergeCell ref="BA83:BB83"/>
    <mergeCell ref="BC83:BD83"/>
    <mergeCell ref="AO51:AP51"/>
    <mergeCell ref="AK51:AL51"/>
    <mergeCell ref="AM51:AN51"/>
    <mergeCell ref="AW76:AX76"/>
    <mergeCell ref="AK74:AL74"/>
    <mergeCell ref="AM74:AN74"/>
    <mergeCell ref="AO74:AP74"/>
    <mergeCell ref="AQ74:AR74"/>
    <mergeCell ref="AO70:AP70"/>
    <mergeCell ref="AQ70:AR70"/>
    <mergeCell ref="BA60:BB60"/>
    <mergeCell ref="BC60:BD60"/>
    <mergeCell ref="BE60:BF60"/>
    <mergeCell ref="BA59:BB59"/>
    <mergeCell ref="AK57:AL57"/>
    <mergeCell ref="AM57:AN57"/>
    <mergeCell ref="AQ84:AR84"/>
    <mergeCell ref="BC81:BD81"/>
    <mergeCell ref="BE81:BF81"/>
    <mergeCell ref="AY80:AZ80"/>
    <mergeCell ref="BA70:BB70"/>
    <mergeCell ref="BA76:BB76"/>
    <mergeCell ref="BA80:BB80"/>
    <mergeCell ref="BC80:BD80"/>
    <mergeCell ref="BC69:BD69"/>
    <mergeCell ref="BE69:BF69"/>
    <mergeCell ref="AS70:AT70"/>
    <mergeCell ref="AU70:AV70"/>
    <mergeCell ref="AY70:AZ70"/>
    <mergeCell ref="AK89:AL89"/>
    <mergeCell ref="AM89:AN89"/>
    <mergeCell ref="AK86:AL86"/>
    <mergeCell ref="AM85:AN85"/>
    <mergeCell ref="AU89:AV89"/>
    <mergeCell ref="AW89:AX89"/>
    <mergeCell ref="AS89:AT89"/>
    <mergeCell ref="AW74:AX74"/>
    <mergeCell ref="BE77:BF77"/>
    <mergeCell ref="BC75:BD75"/>
    <mergeCell ref="BE75:BF75"/>
    <mergeCell ref="AY76:AZ76"/>
    <mergeCell ref="BE78:BF78"/>
    <mergeCell ref="AY78:AZ78"/>
    <mergeCell ref="AW86:AX86"/>
    <mergeCell ref="BE85:BF85"/>
    <mergeCell ref="BC85:BD85"/>
    <mergeCell ref="AY84:AZ84"/>
    <mergeCell ref="BE86:BF86"/>
    <mergeCell ref="BE89:BF89"/>
    <mergeCell ref="BC76:BD76"/>
    <mergeCell ref="BE76:BF76"/>
    <mergeCell ref="AY75:AZ75"/>
    <mergeCell ref="BA75:BB75"/>
    <mergeCell ref="AS73:AT73"/>
    <mergeCell ref="AU73:AV73"/>
    <mergeCell ref="AS74:AT74"/>
    <mergeCell ref="AU74:AV74"/>
    <mergeCell ref="AW71:AX71"/>
    <mergeCell ref="AY71:AZ71"/>
    <mergeCell ref="BA71:BB71"/>
    <mergeCell ref="AI86:AJ86"/>
    <mergeCell ref="AM83:AN83"/>
    <mergeCell ref="AC64:AD64"/>
    <mergeCell ref="AQ83:AR83"/>
    <mergeCell ref="AU85:AV85"/>
    <mergeCell ref="AQ69:AR69"/>
    <mergeCell ref="AS65:AT65"/>
    <mergeCell ref="AU86:AV86"/>
    <mergeCell ref="AG89:AH89"/>
    <mergeCell ref="AS78:AT78"/>
    <mergeCell ref="AU78:AV78"/>
    <mergeCell ref="AW78:AX78"/>
    <mergeCell ref="AG82:AH82"/>
    <mergeCell ref="AQ85:AR85"/>
    <mergeCell ref="AS85:AT85"/>
    <mergeCell ref="AO85:AP85"/>
    <mergeCell ref="AK85:AL85"/>
    <mergeCell ref="AS81:AT81"/>
    <mergeCell ref="AM64:AN64"/>
    <mergeCell ref="AO64:AP64"/>
    <mergeCell ref="AQ64:AR64"/>
    <mergeCell ref="AS64:AT64"/>
    <mergeCell ref="AU64:AV64"/>
    <mergeCell ref="AC78:AD78"/>
    <mergeCell ref="AK70:AL70"/>
    <mergeCell ref="AM70:AN70"/>
    <mergeCell ref="AS76:AT76"/>
    <mergeCell ref="AU76:AV76"/>
    <mergeCell ref="AE85:AF85"/>
    <mergeCell ref="AQ68:AR68"/>
    <mergeCell ref="AS68:AT68"/>
    <mergeCell ref="AU68:AV68"/>
    <mergeCell ref="D83:F83"/>
    <mergeCell ref="G83:T83"/>
    <mergeCell ref="AQ90:AR90"/>
    <mergeCell ref="D61:F61"/>
    <mergeCell ref="Y61:Z61"/>
    <mergeCell ref="AE78:AF78"/>
    <mergeCell ref="AG78:AH78"/>
    <mergeCell ref="AI78:AJ78"/>
    <mergeCell ref="AK78:AL78"/>
    <mergeCell ref="G82:T82"/>
    <mergeCell ref="AC89:AD89"/>
    <mergeCell ref="AQ89:AR89"/>
    <mergeCell ref="AA86:AB86"/>
    <mergeCell ref="D62:F62"/>
    <mergeCell ref="G62:T62"/>
    <mergeCell ref="U62:V62"/>
    <mergeCell ref="W62:X62"/>
    <mergeCell ref="Y62:Z62"/>
    <mergeCell ref="AA62:AB62"/>
    <mergeCell ref="AC62:AD62"/>
    <mergeCell ref="U61:V61"/>
    <mergeCell ref="W61:X61"/>
    <mergeCell ref="AE62:AF62"/>
    <mergeCell ref="AG62:AH62"/>
    <mergeCell ref="AA90:AB90"/>
    <mergeCell ref="AC90:AD90"/>
    <mergeCell ref="AE90:AF90"/>
    <mergeCell ref="AM80:AN80"/>
    <mergeCell ref="AO80:AP80"/>
    <mergeCell ref="AQ80:AR80"/>
    <mergeCell ref="AC85:AD85"/>
    <mergeCell ref="AE63:AF63"/>
    <mergeCell ref="AG112:AH112"/>
    <mergeCell ref="AI112:AJ112"/>
    <mergeCell ref="AQ117:AR117"/>
    <mergeCell ref="AS113:AT113"/>
    <mergeCell ref="BC117:BD117"/>
    <mergeCell ref="BE117:BF117"/>
    <mergeCell ref="E116:S116"/>
    <mergeCell ref="BA116:BB116"/>
    <mergeCell ref="U115:AP115"/>
    <mergeCell ref="AQ115:AR115"/>
    <mergeCell ref="D86:T86"/>
    <mergeCell ref="Y91:Z91"/>
    <mergeCell ref="AA91:AB91"/>
    <mergeCell ref="AC91:AD91"/>
    <mergeCell ref="AE91:AF91"/>
    <mergeCell ref="AG91:AH91"/>
    <mergeCell ref="AY91:AZ91"/>
    <mergeCell ref="AG86:AH86"/>
    <mergeCell ref="BC86:BD86"/>
    <mergeCell ref="BA86:BB86"/>
    <mergeCell ref="AO86:AP86"/>
    <mergeCell ref="BE91:BF91"/>
    <mergeCell ref="AI91:AJ91"/>
    <mergeCell ref="AK91:AL91"/>
    <mergeCell ref="AM91:AN91"/>
    <mergeCell ref="AO91:AP91"/>
    <mergeCell ref="AQ91:AR91"/>
    <mergeCell ref="AS91:AT91"/>
    <mergeCell ref="AU91:AV91"/>
    <mergeCell ref="AW91:AX91"/>
    <mergeCell ref="BA91:BB91"/>
    <mergeCell ref="D115:D116"/>
    <mergeCell ref="BC116:BD116"/>
    <mergeCell ref="AU113:AV113"/>
    <mergeCell ref="AW113:AX113"/>
    <mergeCell ref="D114:T114"/>
    <mergeCell ref="U114:V114"/>
    <mergeCell ref="D113:T113"/>
    <mergeCell ref="U113:V113"/>
    <mergeCell ref="BE116:BF116"/>
    <mergeCell ref="AE113:AF113"/>
    <mergeCell ref="AG113:AH113"/>
    <mergeCell ref="AI113:AJ113"/>
    <mergeCell ref="AK113:AL113"/>
    <mergeCell ref="AM113:AN113"/>
    <mergeCell ref="AO113:AP113"/>
    <mergeCell ref="AQ114:AR114"/>
    <mergeCell ref="AS114:AT114"/>
    <mergeCell ref="AU114:AV114"/>
    <mergeCell ref="AW114:AX114"/>
    <mergeCell ref="AY114:AZ114"/>
    <mergeCell ref="BA114:BB114"/>
    <mergeCell ref="BC114:BD114"/>
    <mergeCell ref="BE114:BF114"/>
    <mergeCell ref="AY113:AZ113"/>
    <mergeCell ref="BA113:BB113"/>
    <mergeCell ref="BC113:BD113"/>
    <mergeCell ref="BE113:BF113"/>
    <mergeCell ref="BA115:BB115"/>
    <mergeCell ref="BC115:BD115"/>
    <mergeCell ref="BE115:BF115"/>
    <mergeCell ref="V135:Z135"/>
    <mergeCell ref="V132:Z132"/>
    <mergeCell ref="AS132:AX133"/>
    <mergeCell ref="AO130:BJ130"/>
    <mergeCell ref="BB126:BG126"/>
    <mergeCell ref="E126:AD126"/>
    <mergeCell ref="E127:W127"/>
    <mergeCell ref="E128:AF128"/>
    <mergeCell ref="BA118:BB118"/>
    <mergeCell ref="U118:AP118"/>
    <mergeCell ref="AQ118:AR118"/>
    <mergeCell ref="AS118:AT118"/>
    <mergeCell ref="AU118:AV118"/>
    <mergeCell ref="AW118:AX118"/>
    <mergeCell ref="BE118:BF118"/>
    <mergeCell ref="AV129:AY129"/>
    <mergeCell ref="BC118:BD118"/>
    <mergeCell ref="AA122:AF122"/>
    <mergeCell ref="AY118:AZ118"/>
    <mergeCell ref="Q123:T123"/>
    <mergeCell ref="Z123:AF123"/>
    <mergeCell ref="AW126:BA126"/>
    <mergeCell ref="E120:AH120"/>
    <mergeCell ref="AI120:BB120"/>
    <mergeCell ref="D112:T112"/>
    <mergeCell ref="U112:V112"/>
    <mergeCell ref="BE50:BF50"/>
    <mergeCell ref="AD27:AF27"/>
    <mergeCell ref="K30:M30"/>
    <mergeCell ref="R28:S28"/>
    <mergeCell ref="P29:Q29"/>
    <mergeCell ref="R29:S29"/>
    <mergeCell ref="AK59:AL59"/>
    <mergeCell ref="AM59:AN59"/>
    <mergeCell ref="AO59:AP59"/>
    <mergeCell ref="AQ59:AR59"/>
    <mergeCell ref="AS59:AT59"/>
    <mergeCell ref="AU59:AV59"/>
    <mergeCell ref="AW59:AX59"/>
    <mergeCell ref="BC61:BD61"/>
    <mergeCell ref="BE61:BF61"/>
    <mergeCell ref="BC56:BD56"/>
    <mergeCell ref="AA40:AB40"/>
    <mergeCell ref="AC40:AD40"/>
    <mergeCell ref="AU51:AV51"/>
    <mergeCell ref="AE44:AF44"/>
    <mergeCell ref="W44:X44"/>
    <mergeCell ref="AC50:AD50"/>
    <mergeCell ref="AE50:AF50"/>
    <mergeCell ref="BE51:BF51"/>
    <mergeCell ref="D48:F48"/>
    <mergeCell ref="G48:T48"/>
    <mergeCell ref="U48:V48"/>
    <mergeCell ref="W48:X48"/>
    <mergeCell ref="Y48:Z48"/>
    <mergeCell ref="BE43:BF43"/>
    <mergeCell ref="AS117:AT117"/>
    <mergeCell ref="AU117:AV117"/>
    <mergeCell ref="AW117:AX117"/>
    <mergeCell ref="AY117:AZ117"/>
    <mergeCell ref="BA117:BB117"/>
    <mergeCell ref="U117:AP117"/>
    <mergeCell ref="AS115:AT115"/>
    <mergeCell ref="AU115:AV115"/>
    <mergeCell ref="AW115:AX115"/>
    <mergeCell ref="AY115:AZ115"/>
    <mergeCell ref="U116:AP116"/>
    <mergeCell ref="AQ116:AR116"/>
    <mergeCell ref="AS116:AT116"/>
    <mergeCell ref="AU116:AV116"/>
    <mergeCell ref="AW116:AX116"/>
    <mergeCell ref="AY116:AZ116"/>
    <mergeCell ref="D40:F40"/>
    <mergeCell ref="G40:T40"/>
    <mergeCell ref="U40:V40"/>
    <mergeCell ref="AI51:AJ51"/>
    <mergeCell ref="Y51:Z51"/>
    <mergeCell ref="D44:F44"/>
    <mergeCell ref="G44:T44"/>
    <mergeCell ref="U54:V54"/>
    <mergeCell ref="AS60:AT60"/>
    <mergeCell ref="AW51:AX51"/>
    <mergeCell ref="U43:V43"/>
    <mergeCell ref="W43:X43"/>
    <mergeCell ref="D51:F51"/>
    <mergeCell ref="G51:T51"/>
    <mergeCell ref="U51:V51"/>
    <mergeCell ref="W40:X40"/>
    <mergeCell ref="AU7:BA7"/>
    <mergeCell ref="P8:T8"/>
    <mergeCell ref="P10:W10"/>
    <mergeCell ref="U44:V44"/>
    <mergeCell ref="Y43:Z43"/>
    <mergeCell ref="AA43:AB43"/>
    <mergeCell ref="AC43:AD43"/>
    <mergeCell ref="AE43:AF43"/>
    <mergeCell ref="AC44:AD44"/>
    <mergeCell ref="AO50:AP50"/>
    <mergeCell ref="AA50:AB50"/>
    <mergeCell ref="AA44:AB44"/>
    <mergeCell ref="AU35:AX35"/>
    <mergeCell ref="AY37:AZ37"/>
    <mergeCell ref="AQ37:AR37"/>
    <mergeCell ref="AW50:AX50"/>
    <mergeCell ref="BA10:BG10"/>
    <mergeCell ref="BC28:BE30"/>
    <mergeCell ref="D26:S26"/>
    <mergeCell ref="D50:F50"/>
    <mergeCell ref="AC33:AD39"/>
    <mergeCell ref="BA50:BB50"/>
    <mergeCell ref="AY40:AZ40"/>
    <mergeCell ref="BE39:BF39"/>
    <mergeCell ref="BA39:BB39"/>
    <mergeCell ref="AK36:AL39"/>
    <mergeCell ref="BC37:BD37"/>
    <mergeCell ref="BE37:BF37"/>
    <mergeCell ref="BC39:BD39"/>
    <mergeCell ref="BC35:BF35"/>
    <mergeCell ref="D43:F43"/>
    <mergeCell ref="G43:T43"/>
    <mergeCell ref="N30:O30"/>
    <mergeCell ref="AG30:AI30"/>
    <mergeCell ref="AD30:AF30"/>
    <mergeCell ref="G33:T39"/>
    <mergeCell ref="AG34:AN34"/>
    <mergeCell ref="AG35:AH39"/>
    <mergeCell ref="AI35:AN35"/>
    <mergeCell ref="I30:J30"/>
    <mergeCell ref="AO34:AP39"/>
    <mergeCell ref="AI36:AJ39"/>
    <mergeCell ref="AQ39:AR39"/>
    <mergeCell ref="AS39:AT39"/>
    <mergeCell ref="AU39:AV39"/>
    <mergeCell ref="AW39:AX39"/>
    <mergeCell ref="AO40:AP40"/>
    <mergeCell ref="AQ40:AR40"/>
    <mergeCell ref="AS40:AT40"/>
    <mergeCell ref="AU40:AV40"/>
    <mergeCell ref="AF31:AH31"/>
    <mergeCell ref="AW40:AX40"/>
    <mergeCell ref="G30:H30"/>
    <mergeCell ref="AE33:AP33"/>
    <mergeCell ref="AE34:AF39"/>
    <mergeCell ref="AM36:AN39"/>
    <mergeCell ref="AM40:AN40"/>
    <mergeCell ref="D31:E31"/>
    <mergeCell ref="F31:G31"/>
    <mergeCell ref="AA84:AB84"/>
    <mergeCell ref="AC84:AD84"/>
    <mergeCell ref="AE84:AF84"/>
    <mergeCell ref="AA89:AB89"/>
    <mergeCell ref="AS84:AT84"/>
    <mergeCell ref="AU84:AV84"/>
    <mergeCell ref="AW84:AX84"/>
    <mergeCell ref="D91:T91"/>
    <mergeCell ref="U91:V91"/>
    <mergeCell ref="D78:F78"/>
    <mergeCell ref="D73:F73"/>
    <mergeCell ref="G73:T73"/>
    <mergeCell ref="W73:X73"/>
    <mergeCell ref="Y73:Z73"/>
    <mergeCell ref="AA73:AB73"/>
    <mergeCell ref="AC73:AD73"/>
    <mergeCell ref="AE73:AF73"/>
    <mergeCell ref="AG73:AH73"/>
    <mergeCell ref="AI73:AJ73"/>
    <mergeCell ref="G78:T78"/>
    <mergeCell ref="U78:V78"/>
    <mergeCell ref="W78:X78"/>
    <mergeCell ref="Y78:Z78"/>
    <mergeCell ref="U72:V72"/>
    <mergeCell ref="W72:X72"/>
    <mergeCell ref="Y72:Z72"/>
    <mergeCell ref="AA72:AB72"/>
    <mergeCell ref="AC72:AD72"/>
    <mergeCell ref="U73:V73"/>
    <mergeCell ref="AK73:AL73"/>
    <mergeCell ref="D80:F80"/>
    <mergeCell ref="G80:T80"/>
    <mergeCell ref="U80:V80"/>
    <mergeCell ref="W80:X80"/>
    <mergeCell ref="Y80:Z80"/>
    <mergeCell ref="AA80:AB80"/>
    <mergeCell ref="AC80:AD80"/>
    <mergeCell ref="AE80:AF80"/>
    <mergeCell ref="AG80:AH80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U82:V82"/>
    <mergeCell ref="W82:X82"/>
    <mergeCell ref="Y82:Z82"/>
    <mergeCell ref="AA82:AB82"/>
    <mergeCell ref="AC82:AD82"/>
    <mergeCell ref="AE82:AF82"/>
    <mergeCell ref="AC81:AD81"/>
    <mergeCell ref="AE81:AF81"/>
    <mergeCell ref="AG81:AH81"/>
    <mergeCell ref="AI81:AJ81"/>
    <mergeCell ref="AK81:AL81"/>
    <mergeCell ref="AM81:AN81"/>
    <mergeCell ref="AO81:AP81"/>
    <mergeCell ref="AI82:AJ82"/>
    <mergeCell ref="AQ81:AR81"/>
    <mergeCell ref="D81:F81"/>
    <mergeCell ref="G81:T81"/>
    <mergeCell ref="U81:V81"/>
    <mergeCell ref="W81:X81"/>
    <mergeCell ref="Y81:Z81"/>
    <mergeCell ref="AA81:AB81"/>
    <mergeCell ref="D82:F82"/>
    <mergeCell ref="AI80:AJ80"/>
    <mergeCell ref="AK80:AL80"/>
    <mergeCell ref="G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D84:F84"/>
    <mergeCell ref="G84:T84"/>
    <mergeCell ref="U84:V84"/>
    <mergeCell ref="W84:X84"/>
    <mergeCell ref="AG84:AH84"/>
    <mergeCell ref="AI84:AJ84"/>
    <mergeCell ref="G90:T90"/>
    <mergeCell ref="AE89:AF89"/>
    <mergeCell ref="D90:F90"/>
    <mergeCell ref="D89:F89"/>
    <mergeCell ref="G89:T89"/>
    <mergeCell ref="D93:F93"/>
    <mergeCell ref="G93:T93"/>
    <mergeCell ref="AS109:AT109"/>
    <mergeCell ref="AU109:AV109"/>
    <mergeCell ref="BE110:BF110"/>
    <mergeCell ref="AY110:AZ110"/>
    <mergeCell ref="BA110:BB110"/>
    <mergeCell ref="AS90:AT90"/>
    <mergeCell ref="AW109:AX109"/>
    <mergeCell ref="AY109:AZ109"/>
    <mergeCell ref="BA109:BB109"/>
    <mergeCell ref="BC109:BD109"/>
    <mergeCell ref="BE109:BF109"/>
    <mergeCell ref="AQ109:AR109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O90:AP90"/>
    <mergeCell ref="AI93:AJ93"/>
    <mergeCell ref="AK93:AL93"/>
    <mergeCell ref="AM93:AN93"/>
    <mergeCell ref="AO93:AP93"/>
    <mergeCell ref="AI90:AJ90"/>
    <mergeCell ref="BC110:BD110"/>
    <mergeCell ref="AI101:AJ101"/>
    <mergeCell ref="AK101:AL101"/>
    <mergeCell ref="AM101:AN101"/>
    <mergeCell ref="AO101:AP101"/>
    <mergeCell ref="AQ101:AR101"/>
    <mergeCell ref="AU93:AV93"/>
    <mergeCell ref="AY93:AZ93"/>
    <mergeCell ref="BC67:BD67"/>
    <mergeCell ref="BE67:BF67"/>
    <mergeCell ref="BE64:BF64"/>
    <mergeCell ref="AU65:AV65"/>
    <mergeCell ref="AW65:AX65"/>
    <mergeCell ref="Y84:Z84"/>
    <mergeCell ref="BC70:BD70"/>
    <mergeCell ref="BE70:BF70"/>
    <mergeCell ref="AE71:AF71"/>
    <mergeCell ref="AG71:AH71"/>
    <mergeCell ref="AI71:AJ71"/>
    <mergeCell ref="AK71:AL71"/>
    <mergeCell ref="BC65:BD65"/>
    <mergeCell ref="BE65:BF65"/>
    <mergeCell ref="AE70:AF70"/>
    <mergeCell ref="AG70:AH70"/>
    <mergeCell ref="AI70:AJ70"/>
    <mergeCell ref="AS75:AT75"/>
    <mergeCell ref="AU75:AV75"/>
    <mergeCell ref="Y90:Z90"/>
    <mergeCell ref="AG90:AH90"/>
    <mergeCell ref="Y89:Z89"/>
    <mergeCell ref="AI89:AJ89"/>
    <mergeCell ref="AW73:AX73"/>
    <mergeCell ref="AK68:AL68"/>
    <mergeCell ref="AM68:AN68"/>
    <mergeCell ref="AO68:AP68"/>
    <mergeCell ref="AC86:AD86"/>
    <mergeCell ref="AE83:AF83"/>
    <mergeCell ref="AE64:AF64"/>
    <mergeCell ref="D64:F64"/>
    <mergeCell ref="G64:T64"/>
    <mergeCell ref="U64:V64"/>
    <mergeCell ref="W64:X64"/>
    <mergeCell ref="Y64:Z64"/>
    <mergeCell ref="AA64:AB64"/>
    <mergeCell ref="AY111:AZ111"/>
    <mergeCell ref="BA111:BB111"/>
    <mergeCell ref="BC111:BD111"/>
    <mergeCell ref="BE111:BF111"/>
    <mergeCell ref="D111:F111"/>
    <mergeCell ref="G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U93:V93"/>
    <mergeCell ref="BC90:BD90"/>
    <mergeCell ref="AU90:AV90"/>
    <mergeCell ref="BE90:BF90"/>
    <mergeCell ref="AQ93:AR93"/>
    <mergeCell ref="AS93:AT9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Y85:Z85"/>
    <mergeCell ref="AA85:AB85"/>
    <mergeCell ref="D70:F70"/>
    <mergeCell ref="G70:T70"/>
    <mergeCell ref="D63:F63"/>
    <mergeCell ref="G63:T63"/>
    <mergeCell ref="U63:V63"/>
    <mergeCell ref="W63:X63"/>
    <mergeCell ref="Y63:Z63"/>
    <mergeCell ref="AA63:AB63"/>
    <mergeCell ref="AC63:AD63"/>
    <mergeCell ref="U70:V70"/>
    <mergeCell ref="W70:X70"/>
    <mergeCell ref="Y70:Z70"/>
    <mergeCell ref="AA70:AB70"/>
    <mergeCell ref="AC70:AD70"/>
    <mergeCell ref="D71:F71"/>
    <mergeCell ref="G71:T71"/>
    <mergeCell ref="U71:V71"/>
    <mergeCell ref="W71:X71"/>
    <mergeCell ref="Y71:Z71"/>
    <mergeCell ref="AA71:AB71"/>
    <mergeCell ref="AC71:AD71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O73:AP73"/>
    <mergeCell ref="AQ73:AR73"/>
    <mergeCell ref="AE76:AF76"/>
    <mergeCell ref="AG76:AH76"/>
    <mergeCell ref="AI76:AJ76"/>
    <mergeCell ref="AK76:AL76"/>
    <mergeCell ref="AM76:AN76"/>
    <mergeCell ref="AO76:AP76"/>
    <mergeCell ref="AQ76:AR76"/>
    <mergeCell ref="U76:V76"/>
    <mergeCell ref="W76:X76"/>
    <mergeCell ref="Y76:Z76"/>
    <mergeCell ref="AA76:AB76"/>
    <mergeCell ref="AC76:AD76"/>
    <mergeCell ref="U110:V110"/>
    <mergeCell ref="W110:X110"/>
    <mergeCell ref="Y110:Z110"/>
    <mergeCell ref="AA110:AB110"/>
    <mergeCell ref="AW75:AX75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W90:AX90"/>
    <mergeCell ref="W90:X90"/>
    <mergeCell ref="AK90:AL90"/>
    <mergeCell ref="U89:V89"/>
    <mergeCell ref="W89:X89"/>
    <mergeCell ref="U90:V90"/>
    <mergeCell ref="AM90:AN90"/>
    <mergeCell ref="Y86:Z86"/>
    <mergeCell ref="W86:X86"/>
    <mergeCell ref="AS80:AT80"/>
    <mergeCell ref="AU80:AV80"/>
    <mergeCell ref="AW80:AX80"/>
    <mergeCell ref="AO83:AP83"/>
    <mergeCell ref="AU112:AV112"/>
    <mergeCell ref="AW112:AX112"/>
    <mergeCell ref="AY112:AZ112"/>
    <mergeCell ref="BA112:BB112"/>
    <mergeCell ref="BC112:BD112"/>
    <mergeCell ref="BE112:BF112"/>
    <mergeCell ref="AW111:AX111"/>
    <mergeCell ref="AQ113:AR113"/>
    <mergeCell ref="AQ112:AR112"/>
    <mergeCell ref="AS112:AT112"/>
    <mergeCell ref="AS110:AT110"/>
    <mergeCell ref="AU110:AV110"/>
    <mergeCell ref="AW110:AX110"/>
    <mergeCell ref="AW67:AX67"/>
    <mergeCell ref="AY67:AZ67"/>
    <mergeCell ref="AY96:AZ96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AE103:AF103"/>
    <mergeCell ref="AG103:AH103"/>
    <mergeCell ref="AI103:AJ103"/>
    <mergeCell ref="AE101:AF101"/>
    <mergeCell ref="AG101:AH101"/>
    <mergeCell ref="AW101:AX101"/>
    <mergeCell ref="AY101:AZ101"/>
    <mergeCell ref="AY104:AZ104"/>
    <mergeCell ref="D45:F45"/>
    <mergeCell ref="G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U57:V57"/>
    <mergeCell ref="W57:X57"/>
    <mergeCell ref="Y57:Z57"/>
    <mergeCell ref="AA57:AB57"/>
    <mergeCell ref="AQ57:AR57"/>
    <mergeCell ref="AG61:AH61"/>
    <mergeCell ref="AI61:AJ61"/>
    <mergeCell ref="AK61:AL61"/>
    <mergeCell ref="AM61:AN61"/>
    <mergeCell ref="AQ65:AR65"/>
    <mergeCell ref="D76:F76"/>
    <mergeCell ref="G76:T76"/>
    <mergeCell ref="BE96:BF96"/>
    <mergeCell ref="D95:F95"/>
    <mergeCell ref="G95:T95"/>
    <mergeCell ref="U95:V95"/>
    <mergeCell ref="W95:X95"/>
    <mergeCell ref="Y95:Z95"/>
    <mergeCell ref="AA95:AB95"/>
    <mergeCell ref="AC95:AD95"/>
    <mergeCell ref="D96:F96"/>
    <mergeCell ref="G96:T96"/>
    <mergeCell ref="U96:V96"/>
    <mergeCell ref="W96:X96"/>
    <mergeCell ref="Y96:Z96"/>
    <mergeCell ref="AA96:AB96"/>
    <mergeCell ref="AC96:AD96"/>
    <mergeCell ref="AE96:AF96"/>
    <mergeCell ref="AG96:AH96"/>
    <mergeCell ref="AI96:AJ96"/>
    <mergeCell ref="AY95:AZ95"/>
    <mergeCell ref="BA95:BB95"/>
    <mergeCell ref="BC95:BD95"/>
    <mergeCell ref="BE95:BF95"/>
    <mergeCell ref="AO96:AP96"/>
    <mergeCell ref="AQ96:AR96"/>
    <mergeCell ref="AS96:AT96"/>
    <mergeCell ref="AU96:AV96"/>
    <mergeCell ref="AW96:AX96"/>
    <mergeCell ref="BC96:BD96"/>
    <mergeCell ref="W52:X52"/>
    <mergeCell ref="Y52:Z52"/>
    <mergeCell ref="AA52:AB52"/>
    <mergeCell ref="AC52:AD52"/>
    <mergeCell ref="AE52:AF52"/>
    <mergeCell ref="AG52:AH52"/>
    <mergeCell ref="BE45:BF45"/>
    <mergeCell ref="BL45:CA45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BA67:BB67"/>
    <mergeCell ref="AE57:AF57"/>
    <mergeCell ref="D52:F52"/>
    <mergeCell ref="G52:T52"/>
    <mergeCell ref="U52:V52"/>
    <mergeCell ref="AK53:AL53"/>
    <mergeCell ref="AM53:AN53"/>
    <mergeCell ref="AO53:AP53"/>
    <mergeCell ref="BA98:BB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6:BB96"/>
    <mergeCell ref="AK96:AL96"/>
    <mergeCell ref="BE98:BF98"/>
    <mergeCell ref="D97:F97"/>
    <mergeCell ref="G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BA97:BB97"/>
    <mergeCell ref="BC97:BD97"/>
    <mergeCell ref="BE97:BF97"/>
    <mergeCell ref="D98:F98"/>
    <mergeCell ref="G98:T98"/>
    <mergeCell ref="U98:V98"/>
    <mergeCell ref="W98:X98"/>
    <mergeCell ref="Y98:Z98"/>
    <mergeCell ref="AA98:AB98"/>
    <mergeCell ref="AC98:AD98"/>
    <mergeCell ref="AE98:AF98"/>
    <mergeCell ref="AG98:AH98"/>
    <mergeCell ref="BC98:BD98"/>
    <mergeCell ref="BA99:BB99"/>
    <mergeCell ref="BC99:BD99"/>
    <mergeCell ref="BE99:BF99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A100:BB100"/>
    <mergeCell ref="BC100:BD100"/>
    <mergeCell ref="BE100:BF100"/>
    <mergeCell ref="D99:F99"/>
    <mergeCell ref="G99:T99"/>
    <mergeCell ref="U99:V99"/>
    <mergeCell ref="W99:X99"/>
    <mergeCell ref="Y99:Z99"/>
    <mergeCell ref="AA99:AB99"/>
    <mergeCell ref="AC99:AD99"/>
    <mergeCell ref="BA101:BB101"/>
    <mergeCell ref="BC101:BD101"/>
    <mergeCell ref="BE101:BF101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2:BB102"/>
    <mergeCell ref="BC102:BD102"/>
    <mergeCell ref="BE102:BF102"/>
    <mergeCell ref="D101:F101"/>
    <mergeCell ref="G101:T101"/>
    <mergeCell ref="U101:V101"/>
    <mergeCell ref="W101:X101"/>
    <mergeCell ref="Y101:Z101"/>
    <mergeCell ref="AA101:AB101"/>
    <mergeCell ref="AC101:AD101"/>
    <mergeCell ref="BA104:BB104"/>
    <mergeCell ref="BC104:BD104"/>
    <mergeCell ref="BE104:BF104"/>
    <mergeCell ref="D103:F103"/>
    <mergeCell ref="G103:T103"/>
    <mergeCell ref="U103:V103"/>
    <mergeCell ref="W103:X103"/>
    <mergeCell ref="Y103:Z103"/>
    <mergeCell ref="AA103:AB103"/>
    <mergeCell ref="AC103:AD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C103:BD103"/>
    <mergeCell ref="AS101:AT101"/>
    <mergeCell ref="AU101:AV101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AU105:AV105"/>
    <mergeCell ref="AW105:AX105"/>
    <mergeCell ref="BE103:BF103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Y105:Z105"/>
    <mergeCell ref="AY108:AZ108"/>
    <mergeCell ref="BA108:BB108"/>
    <mergeCell ref="BC108:BD108"/>
    <mergeCell ref="BE108:BF108"/>
    <mergeCell ref="D107:F107"/>
    <mergeCell ref="G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W54:X54"/>
    <mergeCell ref="AC57:AD57"/>
    <mergeCell ref="AW55:AX55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D72:F72"/>
    <mergeCell ref="G72:T72"/>
    <mergeCell ref="AE95:AF95"/>
    <mergeCell ref="AG95:AH95"/>
    <mergeCell ref="AI95:AJ95"/>
    <mergeCell ref="AK95:AL95"/>
    <mergeCell ref="AM95:AN95"/>
    <mergeCell ref="AO95:AP95"/>
    <mergeCell ref="AQ95:AR95"/>
    <mergeCell ref="AS95:AT95"/>
    <mergeCell ref="AU95:AV95"/>
    <mergeCell ref="AW95:AX95"/>
    <mergeCell ref="U68:V68"/>
    <mergeCell ref="AY107:AZ107"/>
    <mergeCell ref="BA107:BB107"/>
    <mergeCell ref="BC107:BD107"/>
    <mergeCell ref="BE107:BF107"/>
    <mergeCell ref="AY105:AZ105"/>
    <mergeCell ref="BA105:BB105"/>
    <mergeCell ref="BC105:BD105"/>
    <mergeCell ref="BE105:BF105"/>
    <mergeCell ref="D106:F106"/>
    <mergeCell ref="G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AW106:AX106"/>
    <mergeCell ref="AY106:AZ106"/>
    <mergeCell ref="BA106:BB106"/>
    <mergeCell ref="BC106:BD106"/>
    <mergeCell ref="BE106:BF106"/>
    <mergeCell ref="D105:F105"/>
    <mergeCell ref="G105:T105"/>
    <mergeCell ref="U105:V105"/>
    <mergeCell ref="AM60:AN60"/>
    <mergeCell ref="AO60:AP60"/>
    <mergeCell ref="AG57:AH57"/>
    <mergeCell ref="AQ54:AR54"/>
    <mergeCell ref="AS54:AT54"/>
    <mergeCell ref="AU54:AV54"/>
    <mergeCell ref="AW54:AX54"/>
    <mergeCell ref="AY54:AZ54"/>
    <mergeCell ref="BA54:BB54"/>
    <mergeCell ref="BU52:BV52"/>
    <mergeCell ref="BL64:CA64"/>
    <mergeCell ref="AQ61:AR61"/>
    <mergeCell ref="AQ63:AR63"/>
    <mergeCell ref="AS63:AT63"/>
    <mergeCell ref="BE55:BF55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W52:BX52"/>
    <mergeCell ref="BY52:BZ52"/>
    <mergeCell ref="AU60:AV60"/>
    <mergeCell ref="AG64:AH64"/>
    <mergeCell ref="AI64:AJ64"/>
    <mergeCell ref="AK64:AL64"/>
    <mergeCell ref="AQ56:AR56"/>
    <mergeCell ref="AS56:AT56"/>
    <mergeCell ref="AU56:AV56"/>
    <mergeCell ref="AW52:AX52"/>
    <mergeCell ref="AY52:AZ52"/>
    <mergeCell ref="AQ60:AR60"/>
    <mergeCell ref="AS61:AT61"/>
    <mergeCell ref="AU61:AV61"/>
    <mergeCell ref="AU55:AV55"/>
    <mergeCell ref="AS57:AT57"/>
    <mergeCell ref="BC54:BD54"/>
    <mergeCell ref="BC62:BD62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I52:AJ52"/>
    <mergeCell ref="AK52:AL52"/>
    <mergeCell ref="AM52:AN52"/>
    <mergeCell ref="AO52:AP52"/>
    <mergeCell ref="AW63:AX63"/>
    <mergeCell ref="BA62:BB62"/>
    <mergeCell ref="AW64:AX64"/>
    <mergeCell ref="AM56:AN56"/>
    <mergeCell ref="AO56:AP56"/>
    <mergeCell ref="AG63:AH63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D68:F68"/>
    <mergeCell ref="G68:T68"/>
    <mergeCell ref="AC68:AD68"/>
    <mergeCell ref="AE68:AF68"/>
    <mergeCell ref="AG68:AH68"/>
    <mergeCell ref="AI68:AJ68"/>
    <mergeCell ref="W68:X68"/>
    <mergeCell ref="Y68:Z68"/>
    <mergeCell ref="AA68:AB68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D47:F47"/>
    <mergeCell ref="G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O48:AP48"/>
    <mergeCell ref="AQ48:AR48"/>
    <mergeCell ref="AS48:AT48"/>
    <mergeCell ref="AU48:AV48"/>
    <mergeCell ref="AW48:AX48"/>
    <mergeCell ref="AA48:AB48"/>
    <mergeCell ref="AC48:AD48"/>
    <mergeCell ref="AE48:AF48"/>
    <mergeCell ref="AG48:AH48"/>
    <mergeCell ref="AI48:AJ48"/>
    <mergeCell ref="AK48:AL48"/>
    <mergeCell ref="AM48:AN48"/>
    <mergeCell ref="AK47:AL47"/>
    <mergeCell ref="AM47:AN47"/>
    <mergeCell ref="AO47:AP47"/>
    <mergeCell ref="AQ47:AR47"/>
    <mergeCell ref="AS47:AT47"/>
    <mergeCell ref="AU47:AV47"/>
    <mergeCell ref="AW47:AX47"/>
    <mergeCell ref="BC71:BD71"/>
    <mergeCell ref="BE71:BF71"/>
    <mergeCell ref="AY73:AZ73"/>
    <mergeCell ref="BA73:BB73"/>
    <mergeCell ref="BC73:BD73"/>
    <mergeCell ref="BE73:BF73"/>
    <mergeCell ref="AY74:AZ74"/>
    <mergeCell ref="BA74:BB74"/>
    <mergeCell ref="BA69:BB69"/>
    <mergeCell ref="AY47:AZ47"/>
    <mergeCell ref="BA47:BB47"/>
    <mergeCell ref="BC47:BD47"/>
    <mergeCell ref="BE47:BF47"/>
    <mergeCell ref="AW68:AX68"/>
    <mergeCell ref="BC52:BD52"/>
    <mergeCell ref="BE52:BF52"/>
    <mergeCell ref="AY65:AZ65"/>
    <mergeCell ref="BA52:BB52"/>
    <mergeCell ref="BA65:BB65"/>
    <mergeCell ref="BC68:BD68"/>
    <mergeCell ref="BE68:BF68"/>
    <mergeCell ref="BE62:BF62"/>
    <mergeCell ref="BC59:BD59"/>
    <mergeCell ref="BE59:BF59"/>
    <mergeCell ref="BE66:BF66"/>
    <mergeCell ref="BC66:BD66"/>
    <mergeCell ref="AY56:AZ56"/>
    <mergeCell ref="BC57:BD57"/>
    <mergeCell ref="BE57:BF57"/>
    <mergeCell ref="BC63:BD63"/>
    <mergeCell ref="BE63:BF63"/>
    <mergeCell ref="BC64:BD64"/>
    <mergeCell ref="D19:D20"/>
    <mergeCell ref="E19:H19"/>
    <mergeCell ref="N19:Q19"/>
    <mergeCell ref="R19:V19"/>
    <mergeCell ref="W19:Z19"/>
    <mergeCell ref="AA19:AD19"/>
    <mergeCell ref="AE19:AH19"/>
    <mergeCell ref="AI19:AM19"/>
    <mergeCell ref="AN19:AQ19"/>
    <mergeCell ref="AR19:AU19"/>
    <mergeCell ref="AV19:AZ19"/>
    <mergeCell ref="X28:AC29"/>
    <mergeCell ref="AD28:AF29"/>
    <mergeCell ref="AG28:AI29"/>
    <mergeCell ref="AS69:AT69"/>
    <mergeCell ref="AU69:AV69"/>
    <mergeCell ref="AW69:AX69"/>
    <mergeCell ref="AY69:AZ69"/>
    <mergeCell ref="D46:F46"/>
    <mergeCell ref="G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D79:F79"/>
    <mergeCell ref="G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BC79:BD79"/>
    <mergeCell ref="AY77:AZ77"/>
    <mergeCell ref="BA77:BB77"/>
    <mergeCell ref="G77:T77"/>
    <mergeCell ref="U77:V77"/>
    <mergeCell ref="D77:F77"/>
    <mergeCell ref="AO78:AP78"/>
    <mergeCell ref="BC77:BD77"/>
    <mergeCell ref="BA79:BB79"/>
    <mergeCell ref="D75:F75"/>
    <mergeCell ref="G75:T75"/>
    <mergeCell ref="D92:BB92"/>
    <mergeCell ref="D88:BB88"/>
    <mergeCell ref="D87:BB87"/>
    <mergeCell ref="D58:BB58"/>
    <mergeCell ref="D42:BB42"/>
    <mergeCell ref="D41:BB41"/>
    <mergeCell ref="AQ38:BB38"/>
    <mergeCell ref="AQ36:BB36"/>
    <mergeCell ref="AQ33:BB34"/>
    <mergeCell ref="BE79:BF79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AY79:AZ79"/>
    <mergeCell ref="AU79:AV79"/>
    <mergeCell ref="AW79:AX79"/>
    <mergeCell ref="AM73:AN73"/>
    <mergeCell ref="BC74:BD74"/>
    <mergeCell ref="BE74:BF74"/>
  </mergeCells>
  <phoneticPr fontId="0" type="noConversion"/>
  <printOptions horizontalCentered="1" verticalCentered="1"/>
  <pageMargins left="0.78740157480314965" right="0.39370078740157483" top="0.19685039370078741" bottom="0.19685039370078741" header="0.31496062992125984" footer="0.31496062992125984"/>
  <pageSetup paperSize="9" scale="35" fitToHeight="2" orientation="landscape" copies="2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89"/>
  <sheetViews>
    <sheetView topLeftCell="A51" zoomScale="70" zoomScaleNormal="70" workbookViewId="0">
      <selection activeCell="X80" sqref="X80"/>
    </sheetView>
  </sheetViews>
  <sheetFormatPr baseColWidth="10" defaultColWidth="10.1640625" defaultRowHeight="13"/>
  <cols>
    <col min="1" max="3" width="3" style="14" customWidth="1"/>
    <col min="4" max="4" width="4.5" style="14" customWidth="1"/>
    <col min="5" max="5" width="5.5" style="14" customWidth="1"/>
    <col min="6" max="6" width="5.33203125" style="14" customWidth="1"/>
    <col min="7" max="7" width="6" style="14" customWidth="1"/>
    <col min="8" max="11" width="5.33203125" style="14" customWidth="1"/>
    <col min="12" max="12" width="5.1640625" style="14" customWidth="1"/>
    <col min="13" max="14" width="5.33203125" style="84" customWidth="1"/>
    <col min="15" max="16" width="5.33203125" style="85" customWidth="1"/>
    <col min="17" max="19" width="5.33203125" style="86" customWidth="1"/>
    <col min="20" max="20" width="7.5" style="86" customWidth="1"/>
    <col min="21" max="27" width="4.5" style="86" customWidth="1"/>
    <col min="28" max="29" width="4.5" style="87" customWidth="1"/>
    <col min="30" max="30" width="7.33203125" style="87" customWidth="1"/>
    <col min="31" max="31" width="3.5" style="14" customWidth="1"/>
    <col min="32" max="32" width="11" style="14" customWidth="1"/>
    <col min="33" max="34" width="11.5" style="14" customWidth="1"/>
    <col min="35" max="35" width="94.5" style="14" customWidth="1"/>
    <col min="36" max="16384" width="10.1640625" style="14"/>
  </cols>
  <sheetData>
    <row r="1" spans="1:36" s="235" customFormat="1" ht="33.5" customHeight="1" thickBot="1">
      <c r="D1" s="846" t="s">
        <v>177</v>
      </c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8"/>
      <c r="V1" s="848"/>
      <c r="W1" s="848"/>
      <c r="X1" s="848"/>
      <c r="Y1" s="848"/>
      <c r="Z1" s="848"/>
      <c r="AA1" s="848"/>
      <c r="AB1" s="848"/>
      <c r="AC1" s="848"/>
      <c r="AD1" s="849"/>
      <c r="AF1" s="237" t="s">
        <v>129</v>
      </c>
      <c r="AG1" s="238"/>
      <c r="AH1" s="238" t="s">
        <v>129</v>
      </c>
    </row>
    <row r="2" spans="1:36" s="123" customFormat="1" ht="24.5" customHeight="1" thickBot="1">
      <c r="D2" s="413" t="s">
        <v>137</v>
      </c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1"/>
      <c r="AE2" s="77"/>
      <c r="AF2" s="247"/>
      <c r="AG2" s="248"/>
      <c r="AH2" s="248"/>
    </row>
    <row r="3" spans="1:36" s="74" customFormat="1" ht="25.5" customHeight="1" thickBot="1">
      <c r="B3" s="75"/>
      <c r="D3" s="410" t="s">
        <v>178</v>
      </c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852"/>
      <c r="V3" s="852"/>
      <c r="W3" s="411"/>
      <c r="X3" s="411"/>
      <c r="Y3" s="411"/>
      <c r="Z3" s="411"/>
      <c r="AA3" s="411"/>
      <c r="AB3" s="411"/>
      <c r="AC3" s="411"/>
      <c r="AD3" s="412"/>
      <c r="AF3" s="76"/>
      <c r="AG3" s="80"/>
      <c r="AH3" s="80"/>
    </row>
    <row r="4" spans="1:36" s="145" customFormat="1" ht="36.75" customHeight="1">
      <c r="A4" s="291"/>
      <c r="B4" s="291"/>
      <c r="C4" s="291"/>
      <c r="D4" s="753" t="s">
        <v>58</v>
      </c>
      <c r="E4" s="754"/>
      <c r="F4" s="755"/>
      <c r="G4" s="576" t="s">
        <v>112</v>
      </c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8"/>
      <c r="U4" s="758" t="s">
        <v>97</v>
      </c>
      <c r="V4" s="759"/>
      <c r="W4" s="759"/>
      <c r="X4" s="759"/>
      <c r="Y4" s="759"/>
      <c r="Z4" s="759"/>
      <c r="AA4" s="759"/>
      <c r="AB4" s="760"/>
      <c r="AC4" s="642" t="s">
        <v>59</v>
      </c>
      <c r="AD4" s="643"/>
      <c r="AE4" s="143"/>
      <c r="AF4" s="143"/>
      <c r="AG4" s="143"/>
      <c r="AH4" s="291"/>
    </row>
    <row r="5" spans="1:36" s="145" customFormat="1" ht="22.5" customHeight="1">
      <c r="A5" s="291"/>
      <c r="B5" s="291"/>
      <c r="C5" s="291"/>
      <c r="D5" s="588"/>
      <c r="E5" s="756"/>
      <c r="F5" s="589"/>
      <c r="G5" s="579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1"/>
      <c r="U5" s="600" t="s">
        <v>62</v>
      </c>
      <c r="V5" s="601"/>
      <c r="W5" s="600" t="s">
        <v>63</v>
      </c>
      <c r="X5" s="601"/>
      <c r="Y5" s="620" t="s">
        <v>99</v>
      </c>
      <c r="Z5" s="738"/>
      <c r="AA5" s="620" t="s">
        <v>100</v>
      </c>
      <c r="AB5" s="738"/>
      <c r="AC5" s="644"/>
      <c r="AD5" s="645"/>
      <c r="AE5" s="144"/>
      <c r="AF5" s="144"/>
      <c r="AG5" s="144"/>
      <c r="AH5" s="291"/>
    </row>
    <row r="6" spans="1:36" s="145" customFormat="1" ht="101.25" customHeight="1">
      <c r="A6" s="291"/>
      <c r="B6" s="291"/>
      <c r="C6" s="291"/>
      <c r="D6" s="588"/>
      <c r="E6" s="756"/>
      <c r="F6" s="589"/>
      <c r="G6" s="579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1"/>
      <c r="U6" s="600"/>
      <c r="V6" s="601"/>
      <c r="W6" s="600"/>
      <c r="X6" s="601"/>
      <c r="Y6" s="620"/>
      <c r="Z6" s="738"/>
      <c r="AA6" s="620"/>
      <c r="AB6" s="738"/>
      <c r="AC6" s="644"/>
      <c r="AD6" s="645"/>
      <c r="AE6" s="225"/>
      <c r="AF6" s="225"/>
      <c r="AG6" s="225"/>
      <c r="AH6" s="291"/>
      <c r="AI6" s="859"/>
      <c r="AJ6" s="859"/>
    </row>
    <row r="7" spans="1:36" s="145" customFormat="1" ht="24" customHeight="1">
      <c r="A7" s="291"/>
      <c r="B7" s="291"/>
      <c r="C7" s="291"/>
      <c r="D7" s="588"/>
      <c r="E7" s="756"/>
      <c r="F7" s="589"/>
      <c r="G7" s="579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1"/>
      <c r="U7" s="600"/>
      <c r="V7" s="601"/>
      <c r="W7" s="600"/>
      <c r="X7" s="601"/>
      <c r="Y7" s="620"/>
      <c r="Z7" s="738"/>
      <c r="AA7" s="620"/>
      <c r="AB7" s="738"/>
      <c r="AC7" s="644"/>
      <c r="AD7" s="645"/>
      <c r="AE7" s="225"/>
      <c r="AF7" s="225"/>
      <c r="AG7" s="225"/>
      <c r="AH7" s="291"/>
      <c r="AI7" s="357"/>
      <c r="AJ7" s="357"/>
    </row>
    <row r="8" spans="1:36" s="145" customFormat="1" ht="24" customHeight="1">
      <c r="A8" s="291"/>
      <c r="B8" s="291"/>
      <c r="C8" s="291"/>
      <c r="D8" s="588"/>
      <c r="E8" s="756"/>
      <c r="F8" s="589"/>
      <c r="G8" s="579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1"/>
      <c r="U8" s="600"/>
      <c r="V8" s="601"/>
      <c r="W8" s="600"/>
      <c r="X8" s="601"/>
      <c r="Y8" s="620"/>
      <c r="Z8" s="738"/>
      <c r="AA8" s="620"/>
      <c r="AB8" s="738"/>
      <c r="AC8" s="644"/>
      <c r="AD8" s="645"/>
      <c r="AG8" s="225"/>
      <c r="AH8" s="291"/>
      <c r="AI8" s="357"/>
      <c r="AJ8" s="357"/>
    </row>
    <row r="9" spans="1:36" s="145" customFormat="1" ht="24" customHeight="1">
      <c r="A9" s="291"/>
      <c r="B9" s="291"/>
      <c r="C9" s="291"/>
      <c r="D9" s="588"/>
      <c r="E9" s="756"/>
      <c r="F9" s="589"/>
      <c r="G9" s="579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1"/>
      <c r="U9" s="600"/>
      <c r="V9" s="601"/>
      <c r="W9" s="600"/>
      <c r="X9" s="601"/>
      <c r="Y9" s="620"/>
      <c r="Z9" s="738"/>
      <c r="AA9" s="620"/>
      <c r="AB9" s="738"/>
      <c r="AC9" s="644"/>
      <c r="AD9" s="645"/>
      <c r="AG9" s="225"/>
      <c r="AH9" s="291"/>
      <c r="AI9" s="358"/>
      <c r="AJ9" s="357"/>
    </row>
    <row r="10" spans="1:36" s="145" customFormat="1" ht="38.5" customHeight="1" thickBot="1">
      <c r="A10" s="291"/>
      <c r="B10" s="291"/>
      <c r="C10" s="291"/>
      <c r="D10" s="590"/>
      <c r="E10" s="757"/>
      <c r="F10" s="591"/>
      <c r="G10" s="582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4"/>
      <c r="U10" s="602"/>
      <c r="V10" s="603"/>
      <c r="W10" s="602"/>
      <c r="X10" s="603"/>
      <c r="Y10" s="739"/>
      <c r="Z10" s="740"/>
      <c r="AA10" s="739"/>
      <c r="AB10" s="740"/>
      <c r="AC10" s="646"/>
      <c r="AD10" s="647"/>
      <c r="AG10" s="225"/>
      <c r="AH10" s="291"/>
      <c r="AI10" s="358"/>
      <c r="AJ10" s="357"/>
    </row>
    <row r="11" spans="1:36" s="349" customFormat="1" ht="36.5" customHeight="1">
      <c r="C11" s="359"/>
      <c r="D11" s="585" t="s">
        <v>161</v>
      </c>
      <c r="E11" s="586"/>
      <c r="F11" s="587"/>
      <c r="G11" s="837" t="s">
        <v>176</v>
      </c>
      <c r="H11" s="838"/>
      <c r="I11" s="838"/>
      <c r="J11" s="838"/>
      <c r="K11" s="838"/>
      <c r="L11" s="838"/>
      <c r="M11" s="838"/>
      <c r="N11" s="838"/>
      <c r="O11" s="838"/>
      <c r="P11" s="838"/>
      <c r="Q11" s="838"/>
      <c r="R11" s="838"/>
      <c r="S11" s="838"/>
      <c r="T11" s="839"/>
      <c r="U11" s="840"/>
      <c r="V11" s="841"/>
      <c r="W11" s="842">
        <v>3</v>
      </c>
      <c r="X11" s="843"/>
      <c r="Y11" s="840">
        <v>3</v>
      </c>
      <c r="Z11" s="841"/>
      <c r="AA11" s="844">
        <v>3</v>
      </c>
      <c r="AB11" s="845"/>
      <c r="AC11" s="844">
        <v>4</v>
      </c>
      <c r="AD11" s="856"/>
      <c r="AF11" s="78"/>
      <c r="AG11" s="360"/>
      <c r="AH11" s="230"/>
      <c r="AI11" s="357"/>
      <c r="AJ11" s="357"/>
    </row>
    <row r="12" spans="1:36" s="293" customFormat="1" ht="30" customHeight="1">
      <c r="C12" s="294"/>
      <c r="D12" s="543" t="s">
        <v>161</v>
      </c>
      <c r="E12" s="544"/>
      <c r="F12" s="545"/>
      <c r="G12" s="546" t="s">
        <v>312</v>
      </c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8"/>
      <c r="U12" s="533"/>
      <c r="V12" s="536"/>
      <c r="W12" s="535">
        <v>3</v>
      </c>
      <c r="X12" s="537"/>
      <c r="Y12" s="533">
        <v>3</v>
      </c>
      <c r="Z12" s="536"/>
      <c r="AA12" s="538">
        <v>3</v>
      </c>
      <c r="AB12" s="539"/>
      <c r="AC12" s="538">
        <v>4</v>
      </c>
      <c r="AD12" s="549"/>
      <c r="AF12" s="230"/>
      <c r="AG12" s="230"/>
      <c r="AH12" s="230"/>
      <c r="AI12" s="357"/>
      <c r="AJ12" s="357"/>
    </row>
    <row r="13" spans="1:36" s="293" customFormat="1" ht="30" customHeight="1">
      <c r="C13" s="294"/>
      <c r="D13" s="543" t="s">
        <v>161</v>
      </c>
      <c r="E13" s="544"/>
      <c r="F13" s="545"/>
      <c r="G13" s="546" t="s">
        <v>313</v>
      </c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8"/>
      <c r="U13" s="533"/>
      <c r="V13" s="536"/>
      <c r="W13" s="535">
        <v>3</v>
      </c>
      <c r="X13" s="537"/>
      <c r="Y13" s="533">
        <v>3</v>
      </c>
      <c r="Z13" s="536"/>
      <c r="AA13" s="538">
        <v>3</v>
      </c>
      <c r="AB13" s="539"/>
      <c r="AC13" s="538">
        <v>4</v>
      </c>
      <c r="AD13" s="549"/>
      <c r="AF13" s="230"/>
      <c r="AG13" s="230"/>
      <c r="AH13" s="230"/>
      <c r="AI13" s="357"/>
      <c r="AJ13" s="357"/>
    </row>
    <row r="14" spans="1:36" s="293" customFormat="1" ht="44.25" customHeight="1">
      <c r="C14" s="294"/>
      <c r="D14" s="543" t="s">
        <v>161</v>
      </c>
      <c r="E14" s="544"/>
      <c r="F14" s="545"/>
      <c r="G14" s="546" t="s">
        <v>314</v>
      </c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8"/>
      <c r="U14" s="533"/>
      <c r="V14" s="536"/>
      <c r="W14" s="535">
        <v>3</v>
      </c>
      <c r="X14" s="537"/>
      <c r="Y14" s="533">
        <v>3</v>
      </c>
      <c r="Z14" s="536"/>
      <c r="AA14" s="538">
        <v>3</v>
      </c>
      <c r="AB14" s="539"/>
      <c r="AC14" s="538">
        <v>4</v>
      </c>
      <c r="AD14" s="549"/>
      <c r="AF14" s="230"/>
      <c r="AG14" s="230"/>
      <c r="AH14" s="230"/>
      <c r="AI14" s="357"/>
      <c r="AJ14" s="357"/>
    </row>
    <row r="15" spans="1:36" s="245" customFormat="1" ht="23">
      <c r="C15" s="349"/>
      <c r="D15" s="585" t="s">
        <v>162</v>
      </c>
      <c r="E15" s="586"/>
      <c r="F15" s="587"/>
      <c r="G15" s="853" t="s">
        <v>239</v>
      </c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5"/>
      <c r="U15" s="844"/>
      <c r="V15" s="841"/>
      <c r="W15" s="844">
        <v>3</v>
      </c>
      <c r="X15" s="845"/>
      <c r="Y15" s="840"/>
      <c r="Z15" s="841"/>
      <c r="AA15" s="844">
        <v>3</v>
      </c>
      <c r="AB15" s="845"/>
      <c r="AC15" s="844">
        <v>4</v>
      </c>
      <c r="AD15" s="856"/>
      <c r="AE15" s="350"/>
      <c r="AF15" s="186"/>
      <c r="AG15" s="186" t="s">
        <v>129</v>
      </c>
      <c r="AH15" s="186"/>
    </row>
    <row r="16" spans="1:36" s="77" customFormat="1" ht="44.25" customHeight="1">
      <c r="C16" s="79"/>
      <c r="D16" s="404" t="s">
        <v>162</v>
      </c>
      <c r="E16" s="405"/>
      <c r="F16" s="406"/>
      <c r="G16" s="407" t="s">
        <v>287</v>
      </c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9"/>
      <c r="U16" s="435"/>
      <c r="V16" s="433"/>
      <c r="W16" s="429">
        <v>3</v>
      </c>
      <c r="X16" s="430"/>
      <c r="Y16" s="435"/>
      <c r="Z16" s="433"/>
      <c r="AA16" s="429">
        <v>3</v>
      </c>
      <c r="AB16" s="430"/>
      <c r="AC16" s="429">
        <v>4</v>
      </c>
      <c r="AD16" s="438"/>
      <c r="AF16" s="78"/>
      <c r="AG16" s="78"/>
      <c r="AH16" s="351"/>
    </row>
    <row r="17" spans="3:36" s="77" customFormat="1" ht="51.75" customHeight="1">
      <c r="C17" s="79"/>
      <c r="D17" s="404" t="s">
        <v>162</v>
      </c>
      <c r="E17" s="405"/>
      <c r="F17" s="406"/>
      <c r="G17" s="407" t="s">
        <v>288</v>
      </c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9"/>
      <c r="U17" s="435"/>
      <c r="V17" s="433"/>
      <c r="W17" s="429">
        <v>3</v>
      </c>
      <c r="X17" s="430"/>
      <c r="Y17" s="435"/>
      <c r="Z17" s="433"/>
      <c r="AA17" s="429">
        <v>3</v>
      </c>
      <c r="AB17" s="430"/>
      <c r="AC17" s="429">
        <v>4</v>
      </c>
      <c r="AD17" s="438"/>
      <c r="AF17" s="78"/>
      <c r="AG17" s="78"/>
      <c r="AH17" s="351"/>
    </row>
    <row r="18" spans="3:36" s="77" customFormat="1" ht="44.25" customHeight="1">
      <c r="C18" s="79"/>
      <c r="D18" s="404" t="s">
        <v>162</v>
      </c>
      <c r="E18" s="405"/>
      <c r="F18" s="406"/>
      <c r="G18" s="407" t="s">
        <v>168</v>
      </c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9"/>
      <c r="U18" s="435"/>
      <c r="V18" s="433"/>
      <c r="W18" s="429">
        <v>3</v>
      </c>
      <c r="X18" s="430"/>
      <c r="Y18" s="435"/>
      <c r="Z18" s="433"/>
      <c r="AA18" s="429">
        <v>3</v>
      </c>
      <c r="AB18" s="430"/>
      <c r="AC18" s="429">
        <v>4</v>
      </c>
      <c r="AD18" s="438"/>
      <c r="AF18" s="78"/>
      <c r="AG18" s="78"/>
      <c r="AH18" s="351"/>
    </row>
    <row r="19" spans="3:36" s="77" customFormat="1" ht="44.25" customHeight="1">
      <c r="C19" s="79"/>
      <c r="D19" s="404" t="s">
        <v>162</v>
      </c>
      <c r="E19" s="405"/>
      <c r="F19" s="406"/>
      <c r="G19" s="407" t="s">
        <v>289</v>
      </c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9"/>
      <c r="U19" s="435"/>
      <c r="V19" s="433"/>
      <c r="W19" s="429">
        <v>3</v>
      </c>
      <c r="X19" s="430"/>
      <c r="Y19" s="435"/>
      <c r="Z19" s="433"/>
      <c r="AA19" s="429">
        <v>3</v>
      </c>
      <c r="AB19" s="430"/>
      <c r="AC19" s="429">
        <v>4</v>
      </c>
      <c r="AD19" s="438"/>
      <c r="AF19" s="78"/>
      <c r="AG19" s="78"/>
      <c r="AH19" s="351"/>
    </row>
    <row r="20" spans="3:36" s="245" customFormat="1" ht="23">
      <c r="C20" s="349"/>
      <c r="D20" s="585" t="s">
        <v>163</v>
      </c>
      <c r="E20" s="586"/>
      <c r="F20" s="587"/>
      <c r="G20" s="853" t="s">
        <v>333</v>
      </c>
      <c r="H20" s="854"/>
      <c r="I20" s="854"/>
      <c r="J20" s="854"/>
      <c r="K20" s="854"/>
      <c r="L20" s="854"/>
      <c r="M20" s="854"/>
      <c r="N20" s="854"/>
      <c r="O20" s="854"/>
      <c r="P20" s="854"/>
      <c r="Q20" s="854"/>
      <c r="R20" s="854"/>
      <c r="S20" s="854"/>
      <c r="T20" s="855"/>
      <c r="U20" s="844"/>
      <c r="V20" s="841"/>
      <c r="W20" s="844">
        <v>3</v>
      </c>
      <c r="X20" s="845"/>
      <c r="Y20" s="840"/>
      <c r="Z20" s="841"/>
      <c r="AA20" s="844">
        <v>3</v>
      </c>
      <c r="AB20" s="845"/>
      <c r="AC20" s="844">
        <v>4</v>
      </c>
      <c r="AD20" s="856"/>
      <c r="AE20" s="350"/>
      <c r="AF20" s="186"/>
      <c r="AG20" s="352"/>
      <c r="AH20" s="186"/>
    </row>
    <row r="21" spans="3:36" s="77" customFormat="1" ht="54.75" customHeight="1">
      <c r="C21" s="79"/>
      <c r="D21" s="404" t="s">
        <v>163</v>
      </c>
      <c r="E21" s="405"/>
      <c r="F21" s="406"/>
      <c r="G21" s="407" t="s">
        <v>290</v>
      </c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9"/>
      <c r="U21" s="435"/>
      <c r="V21" s="433"/>
      <c r="W21" s="429">
        <v>3</v>
      </c>
      <c r="X21" s="430"/>
      <c r="Y21" s="435"/>
      <c r="Z21" s="433"/>
      <c r="AA21" s="429">
        <v>3</v>
      </c>
      <c r="AB21" s="430"/>
      <c r="AC21" s="429">
        <v>4</v>
      </c>
      <c r="AD21" s="438"/>
      <c r="AF21" s="78"/>
      <c r="AG21" s="352"/>
      <c r="AH21" s="78"/>
    </row>
    <row r="22" spans="3:36" s="77" customFormat="1" ht="44.25" customHeight="1">
      <c r="C22" s="79"/>
      <c r="D22" s="404" t="s">
        <v>163</v>
      </c>
      <c r="E22" s="405"/>
      <c r="F22" s="406"/>
      <c r="G22" s="407" t="s">
        <v>291</v>
      </c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9"/>
      <c r="U22" s="435"/>
      <c r="V22" s="433"/>
      <c r="W22" s="429">
        <v>3</v>
      </c>
      <c r="X22" s="430"/>
      <c r="Y22" s="435"/>
      <c r="Z22" s="433"/>
      <c r="AA22" s="429">
        <v>3</v>
      </c>
      <c r="AB22" s="430"/>
      <c r="AC22" s="429">
        <v>4</v>
      </c>
      <c r="AD22" s="438"/>
      <c r="AF22" s="78"/>
      <c r="AG22" s="352"/>
      <c r="AH22" s="78"/>
    </row>
    <row r="23" spans="3:36" s="77" customFormat="1" ht="43.5" customHeight="1">
      <c r="C23" s="79"/>
      <c r="D23" s="404" t="s">
        <v>163</v>
      </c>
      <c r="E23" s="405"/>
      <c r="F23" s="406"/>
      <c r="G23" s="407" t="s">
        <v>292</v>
      </c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9"/>
      <c r="U23" s="435"/>
      <c r="V23" s="433"/>
      <c r="W23" s="429">
        <v>3</v>
      </c>
      <c r="X23" s="430"/>
      <c r="Y23" s="435"/>
      <c r="Z23" s="433"/>
      <c r="AA23" s="429">
        <v>3</v>
      </c>
      <c r="AB23" s="430"/>
      <c r="AC23" s="429">
        <v>4</v>
      </c>
      <c r="AD23" s="438"/>
      <c r="AF23" s="78"/>
      <c r="AG23" s="78"/>
      <c r="AH23" s="78"/>
    </row>
    <row r="24" spans="3:36" s="77" customFormat="1" ht="43.5" customHeight="1">
      <c r="C24" s="79"/>
      <c r="D24" s="404" t="s">
        <v>163</v>
      </c>
      <c r="E24" s="405"/>
      <c r="F24" s="406"/>
      <c r="G24" s="407" t="s">
        <v>293</v>
      </c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9"/>
      <c r="U24" s="435"/>
      <c r="V24" s="433"/>
      <c r="W24" s="429">
        <v>3</v>
      </c>
      <c r="X24" s="430"/>
      <c r="Y24" s="435"/>
      <c r="Z24" s="433"/>
      <c r="AA24" s="429">
        <v>3</v>
      </c>
      <c r="AB24" s="430"/>
      <c r="AC24" s="429">
        <v>4</v>
      </c>
      <c r="AD24" s="438"/>
      <c r="AF24" s="78"/>
      <c r="AG24" s="78"/>
      <c r="AH24" s="78"/>
    </row>
    <row r="25" spans="3:36" s="349" customFormat="1" ht="37.25" customHeight="1">
      <c r="C25" s="359"/>
      <c r="D25" s="585" t="s">
        <v>226</v>
      </c>
      <c r="E25" s="586"/>
      <c r="F25" s="587"/>
      <c r="G25" s="837" t="s">
        <v>334</v>
      </c>
      <c r="H25" s="838"/>
      <c r="I25" s="838"/>
      <c r="J25" s="838"/>
      <c r="K25" s="838"/>
      <c r="L25" s="838"/>
      <c r="M25" s="838"/>
      <c r="N25" s="838"/>
      <c r="O25" s="838"/>
      <c r="P25" s="838"/>
      <c r="Q25" s="838"/>
      <c r="R25" s="838"/>
      <c r="S25" s="838"/>
      <c r="T25" s="839"/>
      <c r="U25" s="840"/>
      <c r="V25" s="841"/>
      <c r="W25" s="842">
        <v>3</v>
      </c>
      <c r="X25" s="843"/>
      <c r="Y25" s="840"/>
      <c r="Z25" s="841"/>
      <c r="AA25" s="844">
        <v>3</v>
      </c>
      <c r="AB25" s="845"/>
      <c r="AC25" s="844">
        <v>4</v>
      </c>
      <c r="AD25" s="856"/>
      <c r="AF25" s="360"/>
      <c r="AG25" s="360"/>
      <c r="AH25" s="360"/>
      <c r="AI25" s="358"/>
      <c r="AJ25" s="357"/>
    </row>
    <row r="26" spans="3:36" s="293" customFormat="1" ht="50.25" customHeight="1">
      <c r="C26" s="294"/>
      <c r="D26" s="543" t="s">
        <v>226</v>
      </c>
      <c r="E26" s="544"/>
      <c r="F26" s="545"/>
      <c r="G26" s="546" t="s">
        <v>294</v>
      </c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8"/>
      <c r="U26" s="533"/>
      <c r="V26" s="536"/>
      <c r="W26" s="535">
        <v>3</v>
      </c>
      <c r="X26" s="537"/>
      <c r="Y26" s="533"/>
      <c r="Z26" s="536"/>
      <c r="AA26" s="538">
        <v>3</v>
      </c>
      <c r="AB26" s="539"/>
      <c r="AC26" s="538">
        <v>4</v>
      </c>
      <c r="AD26" s="549"/>
      <c r="AF26" s="230"/>
      <c r="AG26" s="230"/>
      <c r="AH26" s="230"/>
      <c r="AI26" s="358"/>
      <c r="AJ26" s="357"/>
    </row>
    <row r="27" spans="3:36" s="293" customFormat="1" ht="51" customHeight="1">
      <c r="C27" s="294"/>
      <c r="D27" s="543" t="s">
        <v>226</v>
      </c>
      <c r="E27" s="544"/>
      <c r="F27" s="545"/>
      <c r="G27" s="546" t="s">
        <v>295</v>
      </c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8"/>
      <c r="U27" s="533"/>
      <c r="V27" s="536"/>
      <c r="W27" s="535">
        <v>3</v>
      </c>
      <c r="X27" s="537"/>
      <c r="Y27" s="533"/>
      <c r="Z27" s="536"/>
      <c r="AA27" s="538">
        <v>3</v>
      </c>
      <c r="AB27" s="539"/>
      <c r="AC27" s="538">
        <v>4</v>
      </c>
      <c r="AD27" s="549"/>
      <c r="AF27" s="230"/>
      <c r="AG27" s="230"/>
      <c r="AH27" s="230"/>
      <c r="AI27" s="357"/>
      <c r="AJ27" s="357"/>
    </row>
    <row r="28" spans="3:36" s="293" customFormat="1" ht="32.25" customHeight="1">
      <c r="C28" s="294"/>
      <c r="D28" s="543" t="s">
        <v>226</v>
      </c>
      <c r="E28" s="544"/>
      <c r="F28" s="545"/>
      <c r="G28" s="546" t="s">
        <v>296</v>
      </c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8"/>
      <c r="U28" s="533"/>
      <c r="V28" s="536"/>
      <c r="W28" s="535">
        <v>3</v>
      </c>
      <c r="X28" s="537"/>
      <c r="Y28" s="533"/>
      <c r="Z28" s="536"/>
      <c r="AA28" s="538">
        <v>3</v>
      </c>
      <c r="AB28" s="539"/>
      <c r="AC28" s="538">
        <v>4</v>
      </c>
      <c r="AD28" s="549"/>
      <c r="AF28" s="230"/>
      <c r="AG28" s="230"/>
      <c r="AH28" s="230"/>
      <c r="AI28" s="357"/>
      <c r="AJ28" s="357"/>
    </row>
    <row r="29" spans="3:36" s="293" customFormat="1" ht="32.25" customHeight="1">
      <c r="C29" s="294"/>
      <c r="D29" s="543" t="s">
        <v>226</v>
      </c>
      <c r="E29" s="544"/>
      <c r="F29" s="545"/>
      <c r="G29" s="546" t="s">
        <v>297</v>
      </c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8"/>
      <c r="U29" s="533"/>
      <c r="V29" s="536"/>
      <c r="W29" s="535">
        <v>3</v>
      </c>
      <c r="X29" s="537"/>
      <c r="Y29" s="533"/>
      <c r="Z29" s="536"/>
      <c r="AA29" s="538">
        <v>3</v>
      </c>
      <c r="AB29" s="539"/>
      <c r="AC29" s="538">
        <v>4</v>
      </c>
      <c r="AD29" s="549"/>
      <c r="AF29" s="230"/>
      <c r="AG29" s="230"/>
      <c r="AH29" s="230"/>
      <c r="AI29" s="357"/>
      <c r="AJ29" s="357"/>
    </row>
    <row r="30" spans="3:36" s="245" customFormat="1" ht="23.25" customHeight="1">
      <c r="C30" s="349"/>
      <c r="D30" s="585" t="s">
        <v>227</v>
      </c>
      <c r="E30" s="586"/>
      <c r="F30" s="587"/>
      <c r="G30" s="853" t="s">
        <v>242</v>
      </c>
      <c r="H30" s="854"/>
      <c r="I30" s="854"/>
      <c r="J30" s="854"/>
      <c r="K30" s="854"/>
      <c r="L30" s="854"/>
      <c r="M30" s="854"/>
      <c r="N30" s="854"/>
      <c r="O30" s="854"/>
      <c r="P30" s="854"/>
      <c r="Q30" s="854"/>
      <c r="R30" s="854"/>
      <c r="S30" s="854"/>
      <c r="T30" s="855"/>
      <c r="U30" s="858"/>
      <c r="V30" s="858"/>
      <c r="W30" s="858">
        <v>3</v>
      </c>
      <c r="X30" s="858"/>
      <c r="Y30" s="858"/>
      <c r="Z30" s="858"/>
      <c r="AA30" s="858">
        <v>3</v>
      </c>
      <c r="AB30" s="858"/>
      <c r="AC30" s="844">
        <v>4</v>
      </c>
      <c r="AD30" s="856"/>
      <c r="AE30" s="350"/>
      <c r="AF30" s="186"/>
      <c r="AG30" s="186" t="s">
        <v>129</v>
      </c>
      <c r="AH30" s="186"/>
    </row>
    <row r="31" spans="3:36" s="77" customFormat="1" ht="30.75" customHeight="1">
      <c r="C31" s="79"/>
      <c r="D31" s="404" t="s">
        <v>227</v>
      </c>
      <c r="E31" s="405"/>
      <c r="F31" s="406"/>
      <c r="G31" s="407" t="s">
        <v>298</v>
      </c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9"/>
      <c r="U31" s="862"/>
      <c r="V31" s="862"/>
      <c r="W31" s="862">
        <v>3</v>
      </c>
      <c r="X31" s="862"/>
      <c r="Y31" s="862"/>
      <c r="Z31" s="862"/>
      <c r="AA31" s="862">
        <v>3</v>
      </c>
      <c r="AB31" s="862"/>
      <c r="AC31" s="429">
        <v>4</v>
      </c>
      <c r="AD31" s="438"/>
      <c r="AF31" s="78"/>
      <c r="AG31" s="78" t="s">
        <v>129</v>
      </c>
      <c r="AH31" s="78"/>
    </row>
    <row r="32" spans="3:36" s="77" customFormat="1" ht="33.75" customHeight="1">
      <c r="C32" s="79"/>
      <c r="D32" s="404" t="s">
        <v>227</v>
      </c>
      <c r="E32" s="405"/>
      <c r="F32" s="406"/>
      <c r="G32" s="407" t="s">
        <v>335</v>
      </c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9"/>
      <c r="U32" s="862"/>
      <c r="V32" s="862"/>
      <c r="W32" s="862">
        <v>3</v>
      </c>
      <c r="X32" s="862"/>
      <c r="Y32" s="862"/>
      <c r="Z32" s="862"/>
      <c r="AA32" s="862">
        <v>3</v>
      </c>
      <c r="AB32" s="862"/>
      <c r="AC32" s="429">
        <v>4</v>
      </c>
      <c r="AD32" s="438"/>
      <c r="AF32" s="78"/>
      <c r="AG32" s="78"/>
      <c r="AH32" s="78"/>
    </row>
    <row r="33" spans="3:34" s="77" customFormat="1" ht="52.5" customHeight="1">
      <c r="C33" s="79"/>
      <c r="D33" s="404" t="s">
        <v>227</v>
      </c>
      <c r="E33" s="405"/>
      <c r="F33" s="406"/>
      <c r="G33" s="407" t="s">
        <v>299</v>
      </c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9"/>
      <c r="U33" s="862"/>
      <c r="V33" s="862"/>
      <c r="W33" s="862">
        <v>3</v>
      </c>
      <c r="X33" s="862"/>
      <c r="Y33" s="862"/>
      <c r="Z33" s="862"/>
      <c r="AA33" s="862">
        <v>3</v>
      </c>
      <c r="AB33" s="862"/>
      <c r="AC33" s="429">
        <v>4</v>
      </c>
      <c r="AD33" s="438"/>
      <c r="AF33" s="78"/>
      <c r="AG33" s="78"/>
      <c r="AH33" s="78"/>
    </row>
    <row r="34" spans="3:34" s="77" customFormat="1" ht="46.5" customHeight="1">
      <c r="C34" s="79"/>
      <c r="D34" s="404" t="s">
        <v>227</v>
      </c>
      <c r="E34" s="405"/>
      <c r="F34" s="406"/>
      <c r="G34" s="407" t="s">
        <v>300</v>
      </c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9"/>
      <c r="U34" s="862"/>
      <c r="V34" s="862"/>
      <c r="W34" s="862">
        <v>3</v>
      </c>
      <c r="X34" s="862"/>
      <c r="Y34" s="862"/>
      <c r="Z34" s="862"/>
      <c r="AA34" s="862">
        <v>3</v>
      </c>
      <c r="AB34" s="862"/>
      <c r="AC34" s="429">
        <v>4</v>
      </c>
      <c r="AD34" s="438"/>
      <c r="AF34" s="78"/>
      <c r="AG34" s="78"/>
      <c r="AH34" s="78"/>
    </row>
    <row r="35" spans="3:34" s="245" customFormat="1" ht="23.25" customHeight="1">
      <c r="C35" s="349"/>
      <c r="D35" s="585" t="s">
        <v>243</v>
      </c>
      <c r="E35" s="586"/>
      <c r="F35" s="587"/>
      <c r="G35" s="853" t="s">
        <v>244</v>
      </c>
      <c r="H35" s="854"/>
      <c r="I35" s="854"/>
      <c r="J35" s="854"/>
      <c r="K35" s="854"/>
      <c r="L35" s="854"/>
      <c r="M35" s="854"/>
      <c r="N35" s="854"/>
      <c r="O35" s="854"/>
      <c r="P35" s="854"/>
      <c r="Q35" s="854"/>
      <c r="R35" s="854"/>
      <c r="S35" s="854"/>
      <c r="T35" s="855"/>
      <c r="U35" s="858"/>
      <c r="V35" s="858"/>
      <c r="W35" s="858">
        <v>4</v>
      </c>
      <c r="X35" s="858"/>
      <c r="Y35" s="858"/>
      <c r="Z35" s="858"/>
      <c r="AA35" s="858">
        <v>4</v>
      </c>
      <c r="AB35" s="858"/>
      <c r="AC35" s="844">
        <v>4</v>
      </c>
      <c r="AD35" s="856"/>
      <c r="AE35" s="350"/>
      <c r="AF35" s="186"/>
      <c r="AG35" s="186" t="s">
        <v>129</v>
      </c>
      <c r="AH35" s="186"/>
    </row>
    <row r="36" spans="3:34" s="77" customFormat="1" ht="47.25" customHeight="1">
      <c r="C36" s="79"/>
      <c r="D36" s="404" t="s">
        <v>243</v>
      </c>
      <c r="E36" s="405"/>
      <c r="F36" s="406"/>
      <c r="G36" s="407" t="s">
        <v>301</v>
      </c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9"/>
      <c r="U36" s="862"/>
      <c r="V36" s="862"/>
      <c r="W36" s="862">
        <v>4</v>
      </c>
      <c r="X36" s="862"/>
      <c r="Y36" s="862"/>
      <c r="Z36" s="862"/>
      <c r="AA36" s="862">
        <v>4</v>
      </c>
      <c r="AB36" s="862"/>
      <c r="AC36" s="429">
        <v>4</v>
      </c>
      <c r="AD36" s="438"/>
      <c r="AF36" s="78"/>
      <c r="AG36" s="78"/>
      <c r="AH36" s="78"/>
    </row>
    <row r="37" spans="3:34" s="77" customFormat="1" ht="48" customHeight="1">
      <c r="C37" s="79"/>
      <c r="D37" s="404" t="s">
        <v>243</v>
      </c>
      <c r="E37" s="405"/>
      <c r="F37" s="406"/>
      <c r="G37" s="407" t="s">
        <v>302</v>
      </c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9"/>
      <c r="U37" s="862"/>
      <c r="V37" s="862"/>
      <c r="W37" s="862">
        <v>4</v>
      </c>
      <c r="X37" s="862"/>
      <c r="Y37" s="862"/>
      <c r="Z37" s="862"/>
      <c r="AA37" s="862">
        <v>4</v>
      </c>
      <c r="AB37" s="862"/>
      <c r="AC37" s="429">
        <v>4</v>
      </c>
      <c r="AD37" s="438"/>
      <c r="AF37" s="78"/>
      <c r="AG37" s="78"/>
      <c r="AH37" s="78"/>
    </row>
    <row r="38" spans="3:34" s="77" customFormat="1" ht="43.5" customHeight="1">
      <c r="C38" s="79"/>
      <c r="D38" s="404" t="s">
        <v>243</v>
      </c>
      <c r="E38" s="405"/>
      <c r="F38" s="406"/>
      <c r="G38" s="407" t="s">
        <v>303</v>
      </c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9"/>
      <c r="U38" s="862"/>
      <c r="V38" s="862"/>
      <c r="W38" s="862">
        <v>4</v>
      </c>
      <c r="X38" s="862"/>
      <c r="Y38" s="862"/>
      <c r="Z38" s="862"/>
      <c r="AA38" s="862">
        <v>4</v>
      </c>
      <c r="AB38" s="862"/>
      <c r="AC38" s="429">
        <v>4</v>
      </c>
      <c r="AD38" s="438"/>
      <c r="AF38" s="78"/>
      <c r="AG38" s="78"/>
      <c r="AH38" s="78"/>
    </row>
    <row r="39" spans="3:34" s="77" customFormat="1" ht="43.5" customHeight="1">
      <c r="C39" s="79"/>
      <c r="D39" s="404" t="s">
        <v>243</v>
      </c>
      <c r="E39" s="405"/>
      <c r="F39" s="406"/>
      <c r="G39" s="407" t="s">
        <v>304</v>
      </c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9"/>
      <c r="U39" s="862"/>
      <c r="V39" s="862"/>
      <c r="W39" s="862">
        <v>4</v>
      </c>
      <c r="X39" s="862"/>
      <c r="Y39" s="862"/>
      <c r="Z39" s="862"/>
      <c r="AA39" s="862">
        <v>4</v>
      </c>
      <c r="AB39" s="862"/>
      <c r="AC39" s="429">
        <v>4</v>
      </c>
      <c r="AD39" s="438"/>
      <c r="AF39" s="78"/>
      <c r="AG39" s="78"/>
      <c r="AH39" s="78"/>
    </row>
    <row r="40" spans="3:34" s="245" customFormat="1" ht="23">
      <c r="C40" s="349"/>
      <c r="D40" s="585" t="s">
        <v>245</v>
      </c>
      <c r="E40" s="586"/>
      <c r="F40" s="587"/>
      <c r="G40" s="853" t="s">
        <v>246</v>
      </c>
      <c r="H40" s="854"/>
      <c r="I40" s="854"/>
      <c r="J40" s="854"/>
      <c r="K40" s="854"/>
      <c r="L40" s="854"/>
      <c r="M40" s="854"/>
      <c r="N40" s="854"/>
      <c r="O40" s="854"/>
      <c r="P40" s="854"/>
      <c r="Q40" s="854"/>
      <c r="R40" s="854"/>
      <c r="S40" s="854"/>
      <c r="T40" s="855"/>
      <c r="U40" s="858"/>
      <c r="V40" s="858"/>
      <c r="W40" s="858">
        <v>4</v>
      </c>
      <c r="X40" s="858"/>
      <c r="Y40" s="858"/>
      <c r="Z40" s="858"/>
      <c r="AA40" s="858">
        <v>4</v>
      </c>
      <c r="AB40" s="858"/>
      <c r="AC40" s="844">
        <v>4</v>
      </c>
      <c r="AD40" s="856"/>
      <c r="AE40" s="350"/>
      <c r="AF40" s="186"/>
      <c r="AG40" s="186" t="s">
        <v>129</v>
      </c>
      <c r="AH40" s="186"/>
    </row>
    <row r="41" spans="3:34" s="77" customFormat="1" ht="43.5" customHeight="1">
      <c r="C41" s="79"/>
      <c r="D41" s="404" t="s">
        <v>245</v>
      </c>
      <c r="E41" s="405"/>
      <c r="F41" s="406"/>
      <c r="G41" s="407" t="s">
        <v>305</v>
      </c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9"/>
      <c r="U41" s="862"/>
      <c r="V41" s="862"/>
      <c r="W41" s="862">
        <v>4</v>
      </c>
      <c r="X41" s="862"/>
      <c r="Y41" s="862"/>
      <c r="Z41" s="862"/>
      <c r="AA41" s="862">
        <v>4</v>
      </c>
      <c r="AB41" s="862"/>
      <c r="AC41" s="429">
        <v>4</v>
      </c>
      <c r="AD41" s="438"/>
      <c r="AF41" s="78"/>
      <c r="AG41" s="78" t="s">
        <v>129</v>
      </c>
      <c r="AH41" s="78"/>
    </row>
    <row r="42" spans="3:34" s="77" customFormat="1" ht="44.25" customHeight="1">
      <c r="C42" s="79"/>
      <c r="D42" s="404" t="s">
        <v>245</v>
      </c>
      <c r="E42" s="405"/>
      <c r="F42" s="406"/>
      <c r="G42" s="407" t="s">
        <v>306</v>
      </c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9"/>
      <c r="U42" s="862"/>
      <c r="V42" s="862"/>
      <c r="W42" s="862">
        <v>4</v>
      </c>
      <c r="X42" s="862"/>
      <c r="Y42" s="862"/>
      <c r="Z42" s="862"/>
      <c r="AA42" s="862">
        <v>4</v>
      </c>
      <c r="AB42" s="862"/>
      <c r="AC42" s="429">
        <v>4</v>
      </c>
      <c r="AD42" s="438"/>
      <c r="AF42" s="78"/>
      <c r="AG42" s="78"/>
      <c r="AH42" s="78"/>
    </row>
    <row r="43" spans="3:34" s="77" customFormat="1" ht="43.5" customHeight="1">
      <c r="C43" s="79"/>
      <c r="D43" s="404" t="s">
        <v>245</v>
      </c>
      <c r="E43" s="405"/>
      <c r="F43" s="406"/>
      <c r="G43" s="407" t="s">
        <v>307</v>
      </c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9"/>
      <c r="U43" s="862"/>
      <c r="V43" s="862"/>
      <c r="W43" s="862">
        <v>4</v>
      </c>
      <c r="X43" s="862"/>
      <c r="Y43" s="862"/>
      <c r="Z43" s="862"/>
      <c r="AA43" s="862">
        <v>4</v>
      </c>
      <c r="AB43" s="862"/>
      <c r="AC43" s="429">
        <v>4</v>
      </c>
      <c r="AD43" s="438"/>
      <c r="AF43" s="78"/>
      <c r="AG43" s="78"/>
      <c r="AH43" s="78"/>
    </row>
    <row r="44" spans="3:34" s="77" customFormat="1" ht="43.5" customHeight="1">
      <c r="C44" s="79"/>
      <c r="D44" s="404" t="s">
        <v>245</v>
      </c>
      <c r="E44" s="405"/>
      <c r="F44" s="406"/>
      <c r="G44" s="407" t="s">
        <v>308</v>
      </c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9"/>
      <c r="U44" s="862"/>
      <c r="V44" s="862"/>
      <c r="W44" s="862">
        <v>4</v>
      </c>
      <c r="X44" s="862"/>
      <c r="Y44" s="862"/>
      <c r="Z44" s="862"/>
      <c r="AA44" s="862">
        <v>4</v>
      </c>
      <c r="AB44" s="862"/>
      <c r="AC44" s="429">
        <v>4</v>
      </c>
      <c r="AD44" s="438"/>
      <c r="AF44" s="78"/>
      <c r="AG44" s="78"/>
      <c r="AH44" s="78"/>
    </row>
    <row r="45" spans="3:34" s="245" customFormat="1" ht="23">
      <c r="C45" s="349"/>
      <c r="D45" s="585" t="s">
        <v>247</v>
      </c>
      <c r="E45" s="586"/>
      <c r="F45" s="587"/>
      <c r="G45" s="853" t="s">
        <v>248</v>
      </c>
      <c r="H45" s="854"/>
      <c r="I45" s="854"/>
      <c r="J45" s="854"/>
      <c r="K45" s="854"/>
      <c r="L45" s="854"/>
      <c r="M45" s="854"/>
      <c r="N45" s="854"/>
      <c r="O45" s="854"/>
      <c r="P45" s="854"/>
      <c r="Q45" s="854"/>
      <c r="R45" s="854"/>
      <c r="S45" s="854"/>
      <c r="T45" s="855"/>
      <c r="U45" s="858"/>
      <c r="V45" s="858"/>
      <c r="W45" s="858">
        <v>3</v>
      </c>
      <c r="X45" s="858"/>
      <c r="Y45" s="858">
        <v>3</v>
      </c>
      <c r="Z45" s="858"/>
      <c r="AA45" s="858">
        <v>3</v>
      </c>
      <c r="AB45" s="858"/>
      <c r="AC45" s="844">
        <v>4</v>
      </c>
      <c r="AD45" s="856"/>
      <c r="AE45" s="350"/>
      <c r="AF45" s="186"/>
      <c r="AG45" s="186" t="s">
        <v>129</v>
      </c>
      <c r="AH45" s="186"/>
    </row>
    <row r="46" spans="3:34" s="77" customFormat="1" ht="43.5" customHeight="1">
      <c r="C46" s="79"/>
      <c r="D46" s="404" t="s">
        <v>247</v>
      </c>
      <c r="E46" s="405"/>
      <c r="F46" s="406"/>
      <c r="G46" s="407" t="s">
        <v>128</v>
      </c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9"/>
      <c r="U46" s="862"/>
      <c r="V46" s="862"/>
      <c r="W46" s="862">
        <v>3</v>
      </c>
      <c r="X46" s="862"/>
      <c r="Y46" s="862">
        <v>3</v>
      </c>
      <c r="Z46" s="862"/>
      <c r="AA46" s="862">
        <v>3</v>
      </c>
      <c r="AB46" s="862"/>
      <c r="AC46" s="429">
        <v>4</v>
      </c>
      <c r="AD46" s="438"/>
      <c r="AF46" s="78"/>
      <c r="AG46" s="78" t="s">
        <v>129</v>
      </c>
      <c r="AH46" s="78"/>
    </row>
    <row r="47" spans="3:34" s="77" customFormat="1" ht="44.25" customHeight="1">
      <c r="C47" s="79"/>
      <c r="D47" s="404" t="s">
        <v>247</v>
      </c>
      <c r="E47" s="405"/>
      <c r="F47" s="406"/>
      <c r="G47" s="407" t="s">
        <v>231</v>
      </c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9"/>
      <c r="U47" s="862"/>
      <c r="V47" s="862"/>
      <c r="W47" s="862">
        <v>3</v>
      </c>
      <c r="X47" s="862"/>
      <c r="Y47" s="862">
        <v>3</v>
      </c>
      <c r="Z47" s="862"/>
      <c r="AA47" s="862">
        <v>3</v>
      </c>
      <c r="AB47" s="862"/>
      <c r="AC47" s="429">
        <v>4</v>
      </c>
      <c r="AD47" s="438"/>
      <c r="AF47" s="78"/>
      <c r="AG47" s="78"/>
      <c r="AH47" s="78"/>
    </row>
    <row r="48" spans="3:34" s="77" customFormat="1" ht="43.5" customHeight="1">
      <c r="C48" s="79"/>
      <c r="D48" s="404" t="s">
        <v>247</v>
      </c>
      <c r="E48" s="405"/>
      <c r="F48" s="406"/>
      <c r="G48" s="407" t="s">
        <v>148</v>
      </c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9"/>
      <c r="U48" s="862"/>
      <c r="V48" s="862"/>
      <c r="W48" s="862">
        <v>3</v>
      </c>
      <c r="X48" s="862"/>
      <c r="Y48" s="862">
        <v>3</v>
      </c>
      <c r="Z48" s="862"/>
      <c r="AA48" s="862">
        <v>3</v>
      </c>
      <c r="AB48" s="862"/>
      <c r="AC48" s="429">
        <v>4</v>
      </c>
      <c r="AD48" s="438"/>
      <c r="AF48" s="78"/>
      <c r="AG48" s="78"/>
      <c r="AH48" s="78"/>
    </row>
    <row r="49" spans="3:36" s="77" customFormat="1" ht="43.5" customHeight="1">
      <c r="C49" s="79"/>
      <c r="D49" s="404" t="s">
        <v>247</v>
      </c>
      <c r="E49" s="405"/>
      <c r="F49" s="406"/>
      <c r="G49" s="407" t="s">
        <v>309</v>
      </c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9"/>
      <c r="U49" s="862"/>
      <c r="V49" s="862"/>
      <c r="W49" s="862">
        <v>3</v>
      </c>
      <c r="X49" s="862"/>
      <c r="Y49" s="862">
        <v>3</v>
      </c>
      <c r="Z49" s="862"/>
      <c r="AA49" s="862">
        <v>3</v>
      </c>
      <c r="AB49" s="862"/>
      <c r="AC49" s="429">
        <v>4</v>
      </c>
      <c r="AD49" s="438"/>
      <c r="AF49" s="78"/>
      <c r="AG49" s="78"/>
      <c r="AH49" s="78"/>
    </row>
    <row r="50" spans="3:36" s="349" customFormat="1" ht="29.5" customHeight="1">
      <c r="C50" s="359"/>
      <c r="D50" s="585" t="s">
        <v>249</v>
      </c>
      <c r="E50" s="586"/>
      <c r="F50" s="587"/>
      <c r="G50" s="837" t="s">
        <v>336</v>
      </c>
      <c r="H50" s="838"/>
      <c r="I50" s="838"/>
      <c r="J50" s="838"/>
      <c r="K50" s="838"/>
      <c r="L50" s="838"/>
      <c r="M50" s="838"/>
      <c r="N50" s="838"/>
      <c r="O50" s="838"/>
      <c r="P50" s="838"/>
      <c r="Q50" s="838"/>
      <c r="R50" s="838"/>
      <c r="S50" s="838"/>
      <c r="T50" s="839"/>
      <c r="U50" s="858"/>
      <c r="V50" s="858"/>
      <c r="W50" s="858">
        <v>4</v>
      </c>
      <c r="X50" s="858"/>
      <c r="Y50" s="858">
        <v>4</v>
      </c>
      <c r="Z50" s="858"/>
      <c r="AA50" s="858">
        <v>4</v>
      </c>
      <c r="AB50" s="858"/>
      <c r="AC50" s="844">
        <v>4</v>
      </c>
      <c r="AD50" s="856"/>
      <c r="AF50" s="360"/>
      <c r="AG50" s="360"/>
      <c r="AH50" s="360"/>
      <c r="AI50" s="357"/>
      <c r="AJ50" s="357"/>
    </row>
    <row r="51" spans="3:36" s="293" customFormat="1" ht="45" customHeight="1">
      <c r="C51" s="294"/>
      <c r="D51" s="543" t="s">
        <v>249</v>
      </c>
      <c r="E51" s="544"/>
      <c r="F51" s="545"/>
      <c r="G51" s="546" t="s">
        <v>175</v>
      </c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  <c r="S51" s="547"/>
      <c r="T51" s="548"/>
      <c r="U51" s="857"/>
      <c r="V51" s="857"/>
      <c r="W51" s="857">
        <v>4</v>
      </c>
      <c r="X51" s="857"/>
      <c r="Y51" s="857">
        <v>4</v>
      </c>
      <c r="Z51" s="857"/>
      <c r="AA51" s="857">
        <v>4</v>
      </c>
      <c r="AB51" s="857"/>
      <c r="AC51" s="429">
        <v>4</v>
      </c>
      <c r="AD51" s="438"/>
      <c r="AF51" s="230"/>
      <c r="AG51" s="230"/>
      <c r="AH51" s="230"/>
      <c r="AI51" s="358"/>
      <c r="AJ51" s="357"/>
    </row>
    <row r="52" spans="3:36" s="293" customFormat="1" ht="36.5" customHeight="1">
      <c r="C52" s="294"/>
      <c r="D52" s="543" t="s">
        <v>249</v>
      </c>
      <c r="E52" s="544"/>
      <c r="F52" s="545"/>
      <c r="G52" s="546" t="s">
        <v>310</v>
      </c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8"/>
      <c r="U52" s="857"/>
      <c r="V52" s="857"/>
      <c r="W52" s="857">
        <v>4</v>
      </c>
      <c r="X52" s="857"/>
      <c r="Y52" s="857">
        <v>4</v>
      </c>
      <c r="Z52" s="857"/>
      <c r="AA52" s="857">
        <v>4</v>
      </c>
      <c r="AB52" s="857"/>
      <c r="AC52" s="429">
        <v>4</v>
      </c>
      <c r="AD52" s="438"/>
      <c r="AF52" s="230"/>
      <c r="AG52" s="230"/>
      <c r="AH52" s="230"/>
      <c r="AI52" s="358"/>
      <c r="AJ52" s="357"/>
    </row>
    <row r="53" spans="3:36" s="293" customFormat="1" ht="51" customHeight="1">
      <c r="C53" s="294"/>
      <c r="D53" s="543" t="s">
        <v>249</v>
      </c>
      <c r="E53" s="544"/>
      <c r="F53" s="545"/>
      <c r="G53" s="546" t="s">
        <v>145</v>
      </c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8"/>
      <c r="U53" s="857"/>
      <c r="V53" s="857"/>
      <c r="W53" s="857">
        <v>4</v>
      </c>
      <c r="X53" s="857"/>
      <c r="Y53" s="857">
        <v>4</v>
      </c>
      <c r="Z53" s="857"/>
      <c r="AA53" s="857">
        <v>4</v>
      </c>
      <c r="AB53" s="857"/>
      <c r="AC53" s="429">
        <v>4</v>
      </c>
      <c r="AD53" s="438"/>
      <c r="AF53" s="230"/>
      <c r="AG53" s="230"/>
      <c r="AH53" s="230"/>
      <c r="AI53" s="357"/>
      <c r="AJ53" s="357"/>
    </row>
    <row r="54" spans="3:36" s="293" customFormat="1" ht="51" customHeight="1">
      <c r="C54" s="294"/>
      <c r="D54" s="543" t="s">
        <v>249</v>
      </c>
      <c r="E54" s="544"/>
      <c r="F54" s="545"/>
      <c r="G54" s="546" t="s">
        <v>311</v>
      </c>
      <c r="H54" s="547"/>
      <c r="I54" s="547"/>
      <c r="J54" s="547"/>
      <c r="K54" s="547"/>
      <c r="L54" s="547"/>
      <c r="M54" s="547"/>
      <c r="N54" s="547"/>
      <c r="O54" s="547"/>
      <c r="P54" s="547"/>
      <c r="Q54" s="547"/>
      <c r="R54" s="547"/>
      <c r="S54" s="547"/>
      <c r="T54" s="548"/>
      <c r="U54" s="857"/>
      <c r="V54" s="857"/>
      <c r="W54" s="857">
        <v>4</v>
      </c>
      <c r="X54" s="857"/>
      <c r="Y54" s="857">
        <v>4</v>
      </c>
      <c r="Z54" s="857"/>
      <c r="AA54" s="857">
        <v>4</v>
      </c>
      <c r="AB54" s="857"/>
      <c r="AC54" s="429">
        <v>4</v>
      </c>
      <c r="AD54" s="438"/>
      <c r="AF54" s="230"/>
      <c r="AG54" s="230"/>
      <c r="AH54" s="230"/>
      <c r="AI54" s="357"/>
      <c r="AJ54" s="357"/>
    </row>
    <row r="55" spans="3:36" s="353" customFormat="1" ht="23">
      <c r="C55" s="354"/>
      <c r="D55" s="863" t="s">
        <v>251</v>
      </c>
      <c r="E55" s="864"/>
      <c r="F55" s="865"/>
      <c r="G55" s="866" t="s">
        <v>252</v>
      </c>
      <c r="H55" s="867"/>
      <c r="I55" s="867"/>
      <c r="J55" s="867"/>
      <c r="K55" s="867"/>
      <c r="L55" s="867"/>
      <c r="M55" s="867"/>
      <c r="N55" s="867"/>
      <c r="O55" s="867"/>
      <c r="P55" s="867"/>
      <c r="Q55" s="867"/>
      <c r="R55" s="867"/>
      <c r="S55" s="867"/>
      <c r="T55" s="868"/>
      <c r="U55" s="869"/>
      <c r="V55" s="870"/>
      <c r="W55" s="871">
        <v>5</v>
      </c>
      <c r="X55" s="870"/>
      <c r="Y55" s="872"/>
      <c r="Z55" s="872"/>
      <c r="AA55" s="872">
        <v>5</v>
      </c>
      <c r="AB55" s="872"/>
      <c r="AC55" s="844">
        <v>4</v>
      </c>
      <c r="AD55" s="856"/>
      <c r="AE55" s="355"/>
      <c r="AF55" s="356"/>
      <c r="AG55" s="356"/>
      <c r="AH55" s="356"/>
    </row>
    <row r="56" spans="3:36" s="77" customFormat="1" ht="44.25" customHeight="1">
      <c r="C56" s="79"/>
      <c r="D56" s="404" t="s">
        <v>251</v>
      </c>
      <c r="E56" s="405"/>
      <c r="F56" s="406"/>
      <c r="G56" s="407" t="s">
        <v>232</v>
      </c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9"/>
      <c r="U56" s="429"/>
      <c r="V56" s="430"/>
      <c r="W56" s="435">
        <v>5</v>
      </c>
      <c r="X56" s="433"/>
      <c r="Y56" s="862"/>
      <c r="Z56" s="862"/>
      <c r="AA56" s="862">
        <v>5</v>
      </c>
      <c r="AB56" s="862"/>
      <c r="AC56" s="429">
        <v>4</v>
      </c>
      <c r="AD56" s="438"/>
      <c r="AF56" s="78"/>
      <c r="AG56" s="78"/>
      <c r="AH56" s="78"/>
    </row>
    <row r="57" spans="3:36" s="77" customFormat="1" ht="34.5" customHeight="1">
      <c r="C57" s="79"/>
      <c r="D57" s="404" t="s">
        <v>251</v>
      </c>
      <c r="E57" s="405"/>
      <c r="F57" s="406"/>
      <c r="G57" s="407" t="s">
        <v>315</v>
      </c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9"/>
      <c r="U57" s="429"/>
      <c r="V57" s="430"/>
      <c r="W57" s="435">
        <v>5</v>
      </c>
      <c r="X57" s="433"/>
      <c r="Y57" s="862"/>
      <c r="Z57" s="862"/>
      <c r="AA57" s="862">
        <v>5</v>
      </c>
      <c r="AB57" s="862"/>
      <c r="AC57" s="429">
        <v>4</v>
      </c>
      <c r="AD57" s="438"/>
      <c r="AF57" s="78"/>
      <c r="AG57" s="78"/>
      <c r="AH57" s="78"/>
    </row>
    <row r="58" spans="3:36" s="77" customFormat="1" ht="45" customHeight="1">
      <c r="C58" s="79"/>
      <c r="D58" s="404" t="s">
        <v>251</v>
      </c>
      <c r="E58" s="405"/>
      <c r="F58" s="406"/>
      <c r="G58" s="407" t="s">
        <v>316</v>
      </c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9"/>
      <c r="U58" s="431"/>
      <c r="V58" s="432"/>
      <c r="W58" s="434">
        <v>5</v>
      </c>
      <c r="X58" s="432"/>
      <c r="Y58" s="431"/>
      <c r="Z58" s="432"/>
      <c r="AA58" s="431">
        <v>5</v>
      </c>
      <c r="AB58" s="432"/>
      <c r="AC58" s="431">
        <v>4</v>
      </c>
      <c r="AD58" s="435"/>
      <c r="AF58" s="78"/>
      <c r="AG58" s="78"/>
      <c r="AH58" s="78" t="s">
        <v>129</v>
      </c>
    </row>
    <row r="59" spans="3:36" s="77" customFormat="1" ht="54" customHeight="1">
      <c r="C59" s="79"/>
      <c r="D59" s="404" t="s">
        <v>251</v>
      </c>
      <c r="E59" s="405"/>
      <c r="F59" s="406"/>
      <c r="G59" s="407" t="s">
        <v>317</v>
      </c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9"/>
      <c r="U59" s="431"/>
      <c r="V59" s="432"/>
      <c r="W59" s="434">
        <v>5</v>
      </c>
      <c r="X59" s="432"/>
      <c r="Y59" s="431"/>
      <c r="Z59" s="432"/>
      <c r="AA59" s="431">
        <v>5</v>
      </c>
      <c r="AB59" s="432"/>
      <c r="AC59" s="431">
        <v>4</v>
      </c>
      <c r="AD59" s="435"/>
      <c r="AF59" s="78"/>
      <c r="AG59" s="78"/>
      <c r="AH59" s="78" t="s">
        <v>129</v>
      </c>
    </row>
    <row r="60" spans="3:36" s="353" customFormat="1" ht="23.25" customHeight="1">
      <c r="C60" s="354"/>
      <c r="D60" s="863" t="s">
        <v>253</v>
      </c>
      <c r="E60" s="864"/>
      <c r="F60" s="865"/>
      <c r="G60" s="866" t="s">
        <v>254</v>
      </c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8"/>
      <c r="U60" s="869"/>
      <c r="V60" s="870"/>
      <c r="W60" s="871">
        <v>5</v>
      </c>
      <c r="X60" s="870"/>
      <c r="Y60" s="872"/>
      <c r="Z60" s="872"/>
      <c r="AA60" s="872">
        <v>5</v>
      </c>
      <c r="AB60" s="872"/>
      <c r="AC60" s="844">
        <v>4</v>
      </c>
      <c r="AD60" s="856"/>
      <c r="AE60" s="355"/>
      <c r="AF60" s="356"/>
      <c r="AG60" s="356"/>
      <c r="AH60" s="356"/>
    </row>
    <row r="61" spans="3:36" s="77" customFormat="1" ht="40.5" customHeight="1">
      <c r="C61" s="79"/>
      <c r="D61" s="404" t="s">
        <v>253</v>
      </c>
      <c r="E61" s="405"/>
      <c r="F61" s="406"/>
      <c r="G61" s="407" t="s">
        <v>318</v>
      </c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9"/>
      <c r="U61" s="431"/>
      <c r="V61" s="432"/>
      <c r="W61" s="434">
        <v>5</v>
      </c>
      <c r="X61" s="432"/>
      <c r="Y61" s="431"/>
      <c r="Z61" s="432"/>
      <c r="AA61" s="431">
        <v>5</v>
      </c>
      <c r="AB61" s="432"/>
      <c r="AC61" s="431">
        <v>4</v>
      </c>
      <c r="AD61" s="435"/>
      <c r="AF61" s="78"/>
      <c r="AG61" s="78"/>
      <c r="AH61" s="78"/>
    </row>
    <row r="62" spans="3:36" s="77" customFormat="1" ht="49.5" customHeight="1">
      <c r="C62" s="79"/>
      <c r="D62" s="404" t="s">
        <v>253</v>
      </c>
      <c r="E62" s="405"/>
      <c r="F62" s="406"/>
      <c r="G62" s="407" t="s">
        <v>319</v>
      </c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9"/>
      <c r="U62" s="429"/>
      <c r="V62" s="430"/>
      <c r="W62" s="435">
        <v>5</v>
      </c>
      <c r="X62" s="433"/>
      <c r="Y62" s="862"/>
      <c r="Z62" s="862"/>
      <c r="AA62" s="862">
        <v>5</v>
      </c>
      <c r="AB62" s="862"/>
      <c r="AC62" s="429">
        <v>4</v>
      </c>
      <c r="AD62" s="438"/>
      <c r="AF62" s="78"/>
      <c r="AG62" s="78"/>
      <c r="AH62" s="78"/>
    </row>
    <row r="63" spans="3:36" s="77" customFormat="1" ht="36" customHeight="1">
      <c r="C63" s="79"/>
      <c r="D63" s="404" t="s">
        <v>253</v>
      </c>
      <c r="E63" s="405"/>
      <c r="F63" s="406"/>
      <c r="G63" s="407" t="s">
        <v>320</v>
      </c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9"/>
      <c r="U63" s="429"/>
      <c r="V63" s="430"/>
      <c r="W63" s="435">
        <v>5</v>
      </c>
      <c r="X63" s="433"/>
      <c r="Y63" s="862"/>
      <c r="Z63" s="862"/>
      <c r="AA63" s="862">
        <v>5</v>
      </c>
      <c r="AB63" s="862"/>
      <c r="AC63" s="429">
        <v>4</v>
      </c>
      <c r="AD63" s="438"/>
      <c r="AF63" s="78"/>
      <c r="AG63" s="78"/>
      <c r="AH63" s="78"/>
    </row>
    <row r="64" spans="3:36" s="77" customFormat="1" ht="48" customHeight="1">
      <c r="C64" s="79"/>
      <c r="D64" s="404" t="s">
        <v>253</v>
      </c>
      <c r="E64" s="405"/>
      <c r="F64" s="406"/>
      <c r="G64" s="407" t="s">
        <v>321</v>
      </c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9"/>
      <c r="U64" s="429"/>
      <c r="V64" s="430"/>
      <c r="W64" s="435">
        <v>5</v>
      </c>
      <c r="X64" s="433"/>
      <c r="Y64" s="862"/>
      <c r="Z64" s="862"/>
      <c r="AA64" s="862">
        <v>5</v>
      </c>
      <c r="AB64" s="862"/>
      <c r="AC64" s="429">
        <v>4</v>
      </c>
      <c r="AD64" s="438"/>
      <c r="AF64" s="78"/>
      <c r="AG64" s="78"/>
      <c r="AH64" s="78"/>
    </row>
    <row r="65" spans="1:39" s="353" customFormat="1" ht="23">
      <c r="C65" s="354"/>
      <c r="D65" s="863" t="s">
        <v>255</v>
      </c>
      <c r="E65" s="864"/>
      <c r="F65" s="865"/>
      <c r="G65" s="866" t="s">
        <v>256</v>
      </c>
      <c r="H65" s="867"/>
      <c r="I65" s="867"/>
      <c r="J65" s="867"/>
      <c r="K65" s="867"/>
      <c r="L65" s="867"/>
      <c r="M65" s="867"/>
      <c r="N65" s="867"/>
      <c r="O65" s="867"/>
      <c r="P65" s="867"/>
      <c r="Q65" s="867"/>
      <c r="R65" s="867"/>
      <c r="S65" s="867"/>
      <c r="T65" s="868"/>
      <c r="U65" s="869"/>
      <c r="V65" s="870"/>
      <c r="W65" s="871">
        <v>6</v>
      </c>
      <c r="X65" s="870"/>
      <c r="Y65" s="872"/>
      <c r="Z65" s="872"/>
      <c r="AA65" s="872">
        <v>6</v>
      </c>
      <c r="AB65" s="872"/>
      <c r="AC65" s="844">
        <v>4</v>
      </c>
      <c r="AD65" s="856"/>
      <c r="AE65" s="355"/>
      <c r="AF65" s="356"/>
      <c r="AG65" s="356"/>
      <c r="AH65" s="356"/>
    </row>
    <row r="66" spans="1:39" s="77" customFormat="1" ht="40.5" customHeight="1">
      <c r="C66" s="79"/>
      <c r="D66" s="404" t="s">
        <v>255</v>
      </c>
      <c r="E66" s="405"/>
      <c r="F66" s="406"/>
      <c r="G66" s="407" t="s">
        <v>322</v>
      </c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9"/>
      <c r="U66" s="431"/>
      <c r="V66" s="432"/>
      <c r="W66" s="434">
        <v>6</v>
      </c>
      <c r="X66" s="432"/>
      <c r="Y66" s="431"/>
      <c r="Z66" s="432"/>
      <c r="AA66" s="431">
        <v>6</v>
      </c>
      <c r="AB66" s="432"/>
      <c r="AC66" s="431">
        <v>4</v>
      </c>
      <c r="AD66" s="435"/>
      <c r="AF66" s="78"/>
      <c r="AG66" s="78"/>
      <c r="AH66" s="78"/>
    </row>
    <row r="67" spans="1:39" s="77" customFormat="1" ht="37.5" customHeight="1">
      <c r="C67" s="79"/>
      <c r="D67" s="404" t="s">
        <v>255</v>
      </c>
      <c r="E67" s="405"/>
      <c r="F67" s="406"/>
      <c r="G67" s="407" t="s">
        <v>230</v>
      </c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9"/>
      <c r="U67" s="429"/>
      <c r="V67" s="430"/>
      <c r="W67" s="435">
        <v>6</v>
      </c>
      <c r="X67" s="433"/>
      <c r="Y67" s="862"/>
      <c r="Z67" s="862"/>
      <c r="AA67" s="862">
        <v>6</v>
      </c>
      <c r="AB67" s="862"/>
      <c r="AC67" s="429">
        <v>4</v>
      </c>
      <c r="AD67" s="438"/>
      <c r="AF67" s="78"/>
      <c r="AG67" s="78"/>
      <c r="AH67" s="78"/>
    </row>
    <row r="68" spans="1:39" s="77" customFormat="1" ht="35.25" customHeight="1">
      <c r="C68" s="79"/>
      <c r="D68" s="404" t="s">
        <v>255</v>
      </c>
      <c r="E68" s="405"/>
      <c r="F68" s="406"/>
      <c r="G68" s="407" t="s">
        <v>323</v>
      </c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9"/>
      <c r="U68" s="429"/>
      <c r="V68" s="430"/>
      <c r="W68" s="435">
        <v>6</v>
      </c>
      <c r="X68" s="433"/>
      <c r="Y68" s="862"/>
      <c r="Z68" s="862"/>
      <c r="AA68" s="862">
        <v>6</v>
      </c>
      <c r="AB68" s="862"/>
      <c r="AC68" s="429">
        <v>4</v>
      </c>
      <c r="AD68" s="438"/>
      <c r="AF68" s="78"/>
      <c r="AG68" s="78"/>
      <c r="AH68" s="78"/>
    </row>
    <row r="69" spans="1:39" s="77" customFormat="1" ht="45.75" customHeight="1">
      <c r="C69" s="79"/>
      <c r="D69" s="404" t="s">
        <v>255</v>
      </c>
      <c r="E69" s="405"/>
      <c r="F69" s="406"/>
      <c r="G69" s="407" t="s">
        <v>324</v>
      </c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9"/>
      <c r="U69" s="429"/>
      <c r="V69" s="430"/>
      <c r="W69" s="435">
        <v>6</v>
      </c>
      <c r="X69" s="433"/>
      <c r="Y69" s="862"/>
      <c r="Z69" s="862"/>
      <c r="AA69" s="862">
        <v>6</v>
      </c>
      <c r="AB69" s="862"/>
      <c r="AC69" s="429">
        <v>4</v>
      </c>
      <c r="AD69" s="438"/>
      <c r="AF69" s="78"/>
      <c r="AG69" s="78"/>
      <c r="AH69" s="78"/>
    </row>
    <row r="70" spans="1:39" s="353" customFormat="1" ht="23">
      <c r="C70" s="354"/>
      <c r="D70" s="863" t="s">
        <v>257</v>
      </c>
      <c r="E70" s="864"/>
      <c r="F70" s="865"/>
      <c r="G70" s="866" t="s">
        <v>258</v>
      </c>
      <c r="H70" s="867"/>
      <c r="I70" s="867"/>
      <c r="J70" s="867"/>
      <c r="K70" s="867"/>
      <c r="L70" s="867"/>
      <c r="M70" s="867"/>
      <c r="N70" s="867"/>
      <c r="O70" s="867"/>
      <c r="P70" s="867"/>
      <c r="Q70" s="867"/>
      <c r="R70" s="867"/>
      <c r="S70" s="867"/>
      <c r="T70" s="868"/>
      <c r="U70" s="869"/>
      <c r="V70" s="870"/>
      <c r="W70" s="871">
        <v>6</v>
      </c>
      <c r="X70" s="870"/>
      <c r="Y70" s="872"/>
      <c r="Z70" s="872"/>
      <c r="AA70" s="872">
        <v>6</v>
      </c>
      <c r="AB70" s="872"/>
      <c r="AC70" s="844">
        <v>4</v>
      </c>
      <c r="AD70" s="856"/>
      <c r="AE70" s="355"/>
      <c r="AF70" s="356"/>
      <c r="AG70" s="356"/>
      <c r="AH70" s="356"/>
    </row>
    <row r="71" spans="1:39" s="77" customFormat="1" ht="39.75" customHeight="1">
      <c r="C71" s="79"/>
      <c r="D71" s="404" t="s">
        <v>257</v>
      </c>
      <c r="E71" s="405"/>
      <c r="F71" s="406"/>
      <c r="G71" s="407" t="s">
        <v>325</v>
      </c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9"/>
      <c r="U71" s="431"/>
      <c r="V71" s="432"/>
      <c r="W71" s="434">
        <v>6</v>
      </c>
      <c r="X71" s="432"/>
      <c r="Y71" s="431"/>
      <c r="Z71" s="432"/>
      <c r="AA71" s="431">
        <v>6</v>
      </c>
      <c r="AB71" s="432"/>
      <c r="AC71" s="431">
        <v>4</v>
      </c>
      <c r="AD71" s="435"/>
      <c r="AF71" s="78"/>
      <c r="AG71" s="78"/>
      <c r="AH71" s="78"/>
    </row>
    <row r="72" spans="1:39" s="77" customFormat="1" ht="52.5" customHeight="1">
      <c r="C72" s="79"/>
      <c r="D72" s="404" t="s">
        <v>257</v>
      </c>
      <c r="E72" s="405"/>
      <c r="F72" s="406"/>
      <c r="G72" s="407" t="s">
        <v>326</v>
      </c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9"/>
      <c r="U72" s="429"/>
      <c r="V72" s="430"/>
      <c r="W72" s="435">
        <v>6</v>
      </c>
      <c r="X72" s="433"/>
      <c r="Y72" s="862"/>
      <c r="Z72" s="862"/>
      <c r="AA72" s="862">
        <v>6</v>
      </c>
      <c r="AB72" s="862"/>
      <c r="AC72" s="429">
        <v>4</v>
      </c>
      <c r="AD72" s="438"/>
      <c r="AF72" s="78"/>
      <c r="AG72" s="78"/>
      <c r="AH72" s="78"/>
    </row>
    <row r="73" spans="1:39" s="77" customFormat="1" ht="52.5" customHeight="1">
      <c r="C73" s="79"/>
      <c r="D73" s="404" t="s">
        <v>257</v>
      </c>
      <c r="E73" s="405"/>
      <c r="F73" s="406"/>
      <c r="G73" s="407" t="s">
        <v>327</v>
      </c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9"/>
      <c r="U73" s="429"/>
      <c r="V73" s="430"/>
      <c r="W73" s="435">
        <v>6</v>
      </c>
      <c r="X73" s="433"/>
      <c r="Y73" s="862"/>
      <c r="Z73" s="862"/>
      <c r="AA73" s="862">
        <v>6</v>
      </c>
      <c r="AB73" s="862"/>
      <c r="AC73" s="429">
        <v>4</v>
      </c>
      <c r="AD73" s="438"/>
      <c r="AF73" s="78"/>
      <c r="AG73" s="78"/>
      <c r="AH73" s="78"/>
    </row>
    <row r="74" spans="1:39" s="77" customFormat="1" ht="52.5" customHeight="1">
      <c r="C74" s="79"/>
      <c r="D74" s="404" t="s">
        <v>257</v>
      </c>
      <c r="E74" s="405"/>
      <c r="F74" s="406"/>
      <c r="G74" s="407" t="s">
        <v>328</v>
      </c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9"/>
      <c r="U74" s="429"/>
      <c r="V74" s="430"/>
      <c r="W74" s="435">
        <v>6</v>
      </c>
      <c r="X74" s="433"/>
      <c r="Y74" s="862"/>
      <c r="Z74" s="862"/>
      <c r="AA74" s="862">
        <v>6</v>
      </c>
      <c r="AB74" s="862"/>
      <c r="AC74" s="429">
        <v>4</v>
      </c>
      <c r="AD74" s="438"/>
      <c r="AF74" s="78"/>
      <c r="AG74" s="78"/>
      <c r="AH74" s="78"/>
    </row>
    <row r="75" spans="1:39" s="245" customFormat="1" ht="30.75" customHeight="1">
      <c r="C75" s="349"/>
      <c r="D75" s="585" t="s">
        <v>259</v>
      </c>
      <c r="E75" s="586"/>
      <c r="F75" s="587"/>
      <c r="G75" s="873" t="s">
        <v>260</v>
      </c>
      <c r="H75" s="874"/>
      <c r="I75" s="874"/>
      <c r="J75" s="874"/>
      <c r="K75" s="874"/>
      <c r="L75" s="874"/>
      <c r="M75" s="874"/>
      <c r="N75" s="874"/>
      <c r="O75" s="874"/>
      <c r="P75" s="874"/>
      <c r="Q75" s="874"/>
      <c r="R75" s="874"/>
      <c r="S75" s="874"/>
      <c r="T75" s="875"/>
      <c r="U75" s="844"/>
      <c r="V75" s="845"/>
      <c r="W75" s="844">
        <v>6</v>
      </c>
      <c r="X75" s="845"/>
      <c r="Y75" s="840">
        <v>6</v>
      </c>
      <c r="Z75" s="841"/>
      <c r="AA75" s="844">
        <v>6</v>
      </c>
      <c r="AB75" s="845"/>
      <c r="AC75" s="844">
        <v>4</v>
      </c>
      <c r="AD75" s="856"/>
      <c r="AE75" s="350"/>
      <c r="AF75" s="186"/>
      <c r="AG75" s="186"/>
      <c r="AH75" s="186"/>
    </row>
    <row r="76" spans="1:39" s="77" customFormat="1" ht="41.25" customHeight="1">
      <c r="C76" s="79"/>
      <c r="D76" s="404" t="s">
        <v>259</v>
      </c>
      <c r="E76" s="405"/>
      <c r="F76" s="406"/>
      <c r="G76" s="407" t="s">
        <v>329</v>
      </c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9"/>
      <c r="U76" s="429"/>
      <c r="V76" s="430"/>
      <c r="W76" s="429">
        <v>6</v>
      </c>
      <c r="X76" s="430"/>
      <c r="Y76" s="435">
        <v>6</v>
      </c>
      <c r="Z76" s="433"/>
      <c r="AA76" s="429">
        <v>6</v>
      </c>
      <c r="AB76" s="430"/>
      <c r="AC76" s="431">
        <v>4</v>
      </c>
      <c r="AD76" s="435"/>
      <c r="AF76" s="78"/>
      <c r="AG76" s="78"/>
      <c r="AH76" s="78"/>
    </row>
    <row r="77" spans="1:39" s="77" customFormat="1" ht="45" customHeight="1">
      <c r="C77" s="79"/>
      <c r="D77" s="404" t="s">
        <v>259</v>
      </c>
      <c r="E77" s="405"/>
      <c r="F77" s="406"/>
      <c r="G77" s="407" t="s">
        <v>330</v>
      </c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9"/>
      <c r="U77" s="429"/>
      <c r="V77" s="430"/>
      <c r="W77" s="429">
        <v>6</v>
      </c>
      <c r="X77" s="430"/>
      <c r="Y77" s="435">
        <v>6</v>
      </c>
      <c r="Z77" s="433"/>
      <c r="AA77" s="429">
        <v>6</v>
      </c>
      <c r="AB77" s="430"/>
      <c r="AC77" s="429">
        <v>4</v>
      </c>
      <c r="AD77" s="438"/>
      <c r="AF77" s="78" t="s">
        <v>129</v>
      </c>
      <c r="AG77" s="78"/>
      <c r="AH77" s="78"/>
      <c r="AM77" s="77" t="s">
        <v>129</v>
      </c>
    </row>
    <row r="78" spans="1:39" s="77" customFormat="1" ht="46.5" customHeight="1">
      <c r="C78" s="79"/>
      <c r="D78" s="404" t="s">
        <v>259</v>
      </c>
      <c r="E78" s="405"/>
      <c r="F78" s="406"/>
      <c r="G78" s="407" t="s">
        <v>331</v>
      </c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9"/>
      <c r="U78" s="429"/>
      <c r="V78" s="430"/>
      <c r="W78" s="429">
        <v>6</v>
      </c>
      <c r="X78" s="430"/>
      <c r="Y78" s="435">
        <v>6</v>
      </c>
      <c r="Z78" s="433"/>
      <c r="AA78" s="429">
        <v>6</v>
      </c>
      <c r="AB78" s="430"/>
      <c r="AC78" s="429">
        <v>4</v>
      </c>
      <c r="AD78" s="438"/>
      <c r="AF78" s="78" t="s">
        <v>129</v>
      </c>
      <c r="AG78" s="78"/>
      <c r="AH78" s="78"/>
    </row>
    <row r="79" spans="1:39" s="77" customFormat="1" ht="46.5" customHeight="1">
      <c r="C79" s="79"/>
      <c r="D79" s="404" t="s">
        <v>259</v>
      </c>
      <c r="E79" s="405"/>
      <c r="F79" s="406"/>
      <c r="G79" s="407" t="s">
        <v>332</v>
      </c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9"/>
      <c r="U79" s="429"/>
      <c r="V79" s="430"/>
      <c r="W79" s="429">
        <v>6</v>
      </c>
      <c r="X79" s="430"/>
      <c r="Y79" s="435">
        <v>6</v>
      </c>
      <c r="Z79" s="433"/>
      <c r="AA79" s="429">
        <v>6</v>
      </c>
      <c r="AB79" s="430"/>
      <c r="AC79" s="429">
        <v>4</v>
      </c>
      <c r="AD79" s="438"/>
      <c r="AF79" s="78" t="s">
        <v>129</v>
      </c>
      <c r="AG79" s="78"/>
      <c r="AH79" s="78"/>
    </row>
    <row r="80" spans="1:39" s="74" customFormat="1" ht="15.75" customHeight="1">
      <c r="A80" s="191"/>
      <c r="B80" s="323"/>
      <c r="C80" s="250"/>
      <c r="D80" s="295"/>
      <c r="E80" s="295"/>
      <c r="F80" s="295"/>
      <c r="G80" s="295"/>
      <c r="H80" s="295"/>
      <c r="I80" s="295"/>
      <c r="J80" s="324"/>
      <c r="K80" s="324"/>
      <c r="L80" s="324"/>
      <c r="M80" s="324"/>
      <c r="N80" s="325"/>
      <c r="O80" s="121"/>
      <c r="P80" s="121"/>
      <c r="Q80" s="121"/>
      <c r="R80" s="326"/>
      <c r="S80" s="326"/>
      <c r="T80" s="327"/>
      <c r="Y80" s="188"/>
      <c r="AE80" s="242"/>
      <c r="AF80" s="242"/>
      <c r="AG80" s="242"/>
      <c r="AH80" s="242"/>
      <c r="AI80" s="357"/>
      <c r="AJ80" s="357"/>
    </row>
    <row r="81" spans="3:36" ht="23">
      <c r="C81" s="361"/>
      <c r="D81" s="361" t="s">
        <v>337</v>
      </c>
    </row>
    <row r="82" spans="3:36" ht="18">
      <c r="D82" s="295"/>
      <c r="E82" s="295"/>
      <c r="F82" s="324"/>
      <c r="G82" s="324"/>
      <c r="H82" s="324"/>
      <c r="I82" s="324"/>
      <c r="J82" s="324"/>
      <c r="K82" s="324"/>
      <c r="L82" s="328"/>
      <c r="M82" s="324"/>
      <c r="N82" s="324"/>
      <c r="O82" s="328"/>
      <c r="P82" s="324"/>
      <c r="Q82" s="74"/>
      <c r="R82" s="188"/>
      <c r="S82" s="74"/>
      <c r="T82" s="342"/>
      <c r="U82" s="329"/>
      <c r="V82" s="329"/>
      <c r="W82" s="340"/>
      <c r="X82" s="74"/>
      <c r="Y82" s="188"/>
      <c r="Z82" s="343"/>
      <c r="AA82" s="250"/>
      <c r="AB82" s="250"/>
      <c r="AC82" s="250"/>
      <c r="AD82" s="250"/>
      <c r="AE82" s="74"/>
      <c r="AF82" s="346"/>
      <c r="AG82" s="346"/>
      <c r="AH82" s="74"/>
      <c r="AI82" s="358"/>
      <c r="AJ82" s="357"/>
    </row>
    <row r="83" spans="3:36" ht="18">
      <c r="D83" s="295"/>
      <c r="E83" s="295"/>
      <c r="F83" s="295"/>
      <c r="G83" s="295"/>
      <c r="H83" s="295"/>
      <c r="I83" s="295"/>
      <c r="J83" s="324"/>
      <c r="K83" s="324"/>
      <c r="L83" s="324"/>
      <c r="M83" s="324"/>
      <c r="N83" s="325"/>
      <c r="O83" s="121"/>
      <c r="P83" s="121"/>
      <c r="Q83" s="121"/>
      <c r="R83" s="326"/>
      <c r="S83" s="326"/>
      <c r="T83" s="327"/>
      <c r="U83" s="14"/>
      <c r="V83" s="14"/>
      <c r="W83" s="14"/>
      <c r="X83" s="14"/>
      <c r="AE83" s="185"/>
      <c r="AF83" s="185"/>
      <c r="AG83" s="185"/>
      <c r="AH83" s="185"/>
      <c r="AI83" s="358"/>
      <c r="AJ83" s="357"/>
    </row>
    <row r="84" spans="3:36" ht="18">
      <c r="AI84" s="357"/>
      <c r="AJ84" s="357"/>
    </row>
    <row r="85" spans="3:36" ht="18">
      <c r="AI85" s="357"/>
      <c r="AJ85" s="357"/>
    </row>
    <row r="86" spans="3:36" ht="18">
      <c r="AI86" s="357"/>
      <c r="AJ86" s="357"/>
    </row>
    <row r="87" spans="3:36" ht="18">
      <c r="AI87" s="357"/>
      <c r="AJ87" s="357"/>
    </row>
    <row r="88" spans="3:36" ht="249.75" customHeight="1">
      <c r="AI88" s="860"/>
      <c r="AJ88" s="861"/>
    </row>
    <row r="89" spans="3:36">
      <c r="AI89" s="860"/>
      <c r="AJ89" s="861"/>
    </row>
  </sheetData>
  <mergeCells count="497">
    <mergeCell ref="D78:F78"/>
    <mergeCell ref="G78:T78"/>
    <mergeCell ref="U78:V78"/>
    <mergeCell ref="W78:X78"/>
    <mergeCell ref="Y78:Z78"/>
    <mergeCell ref="AA78:AB78"/>
    <mergeCell ref="AC78:AD78"/>
    <mergeCell ref="D76:F76"/>
    <mergeCell ref="G76:T76"/>
    <mergeCell ref="U76:V76"/>
    <mergeCell ref="W76:X76"/>
    <mergeCell ref="Y76:Z76"/>
    <mergeCell ref="AA76:AB76"/>
    <mergeCell ref="AC76:AD76"/>
    <mergeCell ref="D77:F77"/>
    <mergeCell ref="G77:T77"/>
    <mergeCell ref="U77:V77"/>
    <mergeCell ref="W77:X77"/>
    <mergeCell ref="Y77:Z77"/>
    <mergeCell ref="AA77:AB77"/>
    <mergeCell ref="AC77:AD77"/>
    <mergeCell ref="D74:F74"/>
    <mergeCell ref="G74:T74"/>
    <mergeCell ref="U74:V74"/>
    <mergeCell ref="W74:X74"/>
    <mergeCell ref="Y74:Z74"/>
    <mergeCell ref="AA74:AB74"/>
    <mergeCell ref="AC74:AD74"/>
    <mergeCell ref="D75:F75"/>
    <mergeCell ref="G75:T75"/>
    <mergeCell ref="U75:V75"/>
    <mergeCell ref="W75:X75"/>
    <mergeCell ref="Y75:Z75"/>
    <mergeCell ref="AA75:AB75"/>
    <mergeCell ref="AC75:AD75"/>
    <mergeCell ref="D72:F72"/>
    <mergeCell ref="G72:T72"/>
    <mergeCell ref="U72:V72"/>
    <mergeCell ref="W72:X72"/>
    <mergeCell ref="Y72:Z72"/>
    <mergeCell ref="AA72:AB72"/>
    <mergeCell ref="AC72:AD72"/>
    <mergeCell ref="D73:F73"/>
    <mergeCell ref="G73:T73"/>
    <mergeCell ref="U73:V73"/>
    <mergeCell ref="W73:X73"/>
    <mergeCell ref="Y73:Z73"/>
    <mergeCell ref="AA73:AB73"/>
    <mergeCell ref="AC73:AD73"/>
    <mergeCell ref="D70:F70"/>
    <mergeCell ref="G70:T70"/>
    <mergeCell ref="U70:V70"/>
    <mergeCell ref="W70:X70"/>
    <mergeCell ref="Y70:Z70"/>
    <mergeCell ref="AA70:AB70"/>
    <mergeCell ref="AC70:AD70"/>
    <mergeCell ref="D71:F71"/>
    <mergeCell ref="G71:T71"/>
    <mergeCell ref="U71:V71"/>
    <mergeCell ref="W71:X71"/>
    <mergeCell ref="Y71:Z71"/>
    <mergeCell ref="AA71:AB71"/>
    <mergeCell ref="AC71:AD71"/>
    <mergeCell ref="D68:F68"/>
    <mergeCell ref="G68:T68"/>
    <mergeCell ref="U68:V68"/>
    <mergeCell ref="W68:X68"/>
    <mergeCell ref="Y68:Z68"/>
    <mergeCell ref="AA68:AB68"/>
    <mergeCell ref="AC68:AD68"/>
    <mergeCell ref="D69:F69"/>
    <mergeCell ref="G69:T69"/>
    <mergeCell ref="U69:V69"/>
    <mergeCell ref="W69:X69"/>
    <mergeCell ref="Y69:Z69"/>
    <mergeCell ref="AA69:AB69"/>
    <mergeCell ref="AC69:AD69"/>
    <mergeCell ref="D66:F66"/>
    <mergeCell ref="G66:T66"/>
    <mergeCell ref="U66:V66"/>
    <mergeCell ref="W66:X66"/>
    <mergeCell ref="Y66:Z66"/>
    <mergeCell ref="AA66:AB66"/>
    <mergeCell ref="AC66:AD66"/>
    <mergeCell ref="D67:F67"/>
    <mergeCell ref="G67:T67"/>
    <mergeCell ref="U67:V67"/>
    <mergeCell ref="W67:X67"/>
    <mergeCell ref="Y67:Z67"/>
    <mergeCell ref="AA67:AB67"/>
    <mergeCell ref="AC67:AD67"/>
    <mergeCell ref="D64:F64"/>
    <mergeCell ref="G64:T64"/>
    <mergeCell ref="U64:V64"/>
    <mergeCell ref="W64:X64"/>
    <mergeCell ref="Y64:Z64"/>
    <mergeCell ref="AA64:AB64"/>
    <mergeCell ref="AC64:AD64"/>
    <mergeCell ref="D65:F65"/>
    <mergeCell ref="G65:T65"/>
    <mergeCell ref="U65:V65"/>
    <mergeCell ref="W65:X65"/>
    <mergeCell ref="Y65:Z65"/>
    <mergeCell ref="AA65:AB65"/>
    <mergeCell ref="AC65:AD65"/>
    <mergeCell ref="D62:F62"/>
    <mergeCell ref="G62:T62"/>
    <mergeCell ref="U62:V62"/>
    <mergeCell ref="W62:X62"/>
    <mergeCell ref="Y62:Z62"/>
    <mergeCell ref="AA62:AB62"/>
    <mergeCell ref="AC62:AD62"/>
    <mergeCell ref="D63:F63"/>
    <mergeCell ref="G63:T63"/>
    <mergeCell ref="U63:V63"/>
    <mergeCell ref="W63:X63"/>
    <mergeCell ref="Y63:Z63"/>
    <mergeCell ref="AA63:AB63"/>
    <mergeCell ref="AC63:AD63"/>
    <mergeCell ref="D60:F60"/>
    <mergeCell ref="G60:T60"/>
    <mergeCell ref="U60:V60"/>
    <mergeCell ref="W60:X60"/>
    <mergeCell ref="Y60:Z60"/>
    <mergeCell ref="AA60:AB60"/>
    <mergeCell ref="AC60:AD60"/>
    <mergeCell ref="D61:F61"/>
    <mergeCell ref="G61:T61"/>
    <mergeCell ref="U61:V61"/>
    <mergeCell ref="W61:X61"/>
    <mergeCell ref="Y61:Z61"/>
    <mergeCell ref="AA61:AB61"/>
    <mergeCell ref="AC61:AD61"/>
    <mergeCell ref="D58:F58"/>
    <mergeCell ref="G58:T58"/>
    <mergeCell ref="U58:V58"/>
    <mergeCell ref="W58:X58"/>
    <mergeCell ref="Y58:Z58"/>
    <mergeCell ref="AA58:AB58"/>
    <mergeCell ref="AC58:AD58"/>
    <mergeCell ref="D59:F59"/>
    <mergeCell ref="G59:T59"/>
    <mergeCell ref="U59:V59"/>
    <mergeCell ref="W59:X59"/>
    <mergeCell ref="Y59:Z59"/>
    <mergeCell ref="AA59:AB59"/>
    <mergeCell ref="AC59:AD59"/>
    <mergeCell ref="D56:F56"/>
    <mergeCell ref="G56:T56"/>
    <mergeCell ref="U56:V56"/>
    <mergeCell ref="W56:X56"/>
    <mergeCell ref="Y56:Z56"/>
    <mergeCell ref="AA56:AB56"/>
    <mergeCell ref="AC56:AD56"/>
    <mergeCell ref="D57:F57"/>
    <mergeCell ref="G57:T57"/>
    <mergeCell ref="U57:V57"/>
    <mergeCell ref="W57:X57"/>
    <mergeCell ref="Y57:Z57"/>
    <mergeCell ref="AA57:AB57"/>
    <mergeCell ref="AC57:AD57"/>
    <mergeCell ref="D54:F54"/>
    <mergeCell ref="G54:T54"/>
    <mergeCell ref="U54:V54"/>
    <mergeCell ref="W54:X54"/>
    <mergeCell ref="Y54:Z54"/>
    <mergeCell ref="AA54:AB54"/>
    <mergeCell ref="AC54:AD54"/>
    <mergeCell ref="D55:F55"/>
    <mergeCell ref="G55:T55"/>
    <mergeCell ref="U55:V55"/>
    <mergeCell ref="W55:X55"/>
    <mergeCell ref="Y55:Z55"/>
    <mergeCell ref="AA55:AB55"/>
    <mergeCell ref="AC55:AD55"/>
    <mergeCell ref="D48:F48"/>
    <mergeCell ref="G48:T48"/>
    <mergeCell ref="U48:V48"/>
    <mergeCell ref="W48:X48"/>
    <mergeCell ref="Y48:Z48"/>
    <mergeCell ref="AA48:AB48"/>
    <mergeCell ref="AC48:AD48"/>
    <mergeCell ref="D49:F49"/>
    <mergeCell ref="G49:T49"/>
    <mergeCell ref="U49:V49"/>
    <mergeCell ref="W49:X49"/>
    <mergeCell ref="Y49:Z49"/>
    <mergeCell ref="AA49:AB49"/>
    <mergeCell ref="AC49:AD49"/>
    <mergeCell ref="D46:F46"/>
    <mergeCell ref="G46:T46"/>
    <mergeCell ref="U46:V46"/>
    <mergeCell ref="W46:X46"/>
    <mergeCell ref="Y46:Z46"/>
    <mergeCell ref="AA46:AB46"/>
    <mergeCell ref="AC46:AD46"/>
    <mergeCell ref="D47:F47"/>
    <mergeCell ref="G47:T47"/>
    <mergeCell ref="U47:V47"/>
    <mergeCell ref="W47:X47"/>
    <mergeCell ref="Y47:Z47"/>
    <mergeCell ref="AA47:AB47"/>
    <mergeCell ref="AC47:AD47"/>
    <mergeCell ref="D44:F44"/>
    <mergeCell ref="G44:T44"/>
    <mergeCell ref="U44:V44"/>
    <mergeCell ref="W44:X44"/>
    <mergeCell ref="Y44:Z44"/>
    <mergeCell ref="AA44:AB44"/>
    <mergeCell ref="AC44:AD44"/>
    <mergeCell ref="D45:F45"/>
    <mergeCell ref="G45:T45"/>
    <mergeCell ref="U45:V45"/>
    <mergeCell ref="W45:X45"/>
    <mergeCell ref="Y45:Z45"/>
    <mergeCell ref="AA45:AB45"/>
    <mergeCell ref="AC45:AD45"/>
    <mergeCell ref="D42:F42"/>
    <mergeCell ref="G42:T42"/>
    <mergeCell ref="U42:V42"/>
    <mergeCell ref="W42:X42"/>
    <mergeCell ref="Y42:Z42"/>
    <mergeCell ref="AA42:AB42"/>
    <mergeCell ref="AC42:AD42"/>
    <mergeCell ref="D43:F43"/>
    <mergeCell ref="G43:T43"/>
    <mergeCell ref="U43:V43"/>
    <mergeCell ref="W43:X43"/>
    <mergeCell ref="Y43:Z43"/>
    <mergeCell ref="AA43:AB43"/>
    <mergeCell ref="AC43:AD43"/>
    <mergeCell ref="D40:F40"/>
    <mergeCell ref="G40:T40"/>
    <mergeCell ref="U40:V40"/>
    <mergeCell ref="W40:X40"/>
    <mergeCell ref="Y40:Z40"/>
    <mergeCell ref="AA40:AB40"/>
    <mergeCell ref="AC40:AD40"/>
    <mergeCell ref="D41:F41"/>
    <mergeCell ref="G41:T41"/>
    <mergeCell ref="U41:V41"/>
    <mergeCell ref="W41:X41"/>
    <mergeCell ref="Y41:Z41"/>
    <mergeCell ref="AA41:AB41"/>
    <mergeCell ref="AC41:AD41"/>
    <mergeCell ref="D38:F38"/>
    <mergeCell ref="G38:T38"/>
    <mergeCell ref="U38:V38"/>
    <mergeCell ref="W38:X38"/>
    <mergeCell ref="Y38:Z38"/>
    <mergeCell ref="AA38:AB38"/>
    <mergeCell ref="AC38:AD38"/>
    <mergeCell ref="D39:F39"/>
    <mergeCell ref="G39:T39"/>
    <mergeCell ref="U39:V39"/>
    <mergeCell ref="W39:X39"/>
    <mergeCell ref="Y39:Z39"/>
    <mergeCell ref="AA39:AB39"/>
    <mergeCell ref="AC39:AD39"/>
    <mergeCell ref="D36:F36"/>
    <mergeCell ref="G36:T36"/>
    <mergeCell ref="U36:V36"/>
    <mergeCell ref="W36:X36"/>
    <mergeCell ref="Y36:Z36"/>
    <mergeCell ref="AA36:AB36"/>
    <mergeCell ref="AC36:AD36"/>
    <mergeCell ref="D37:F37"/>
    <mergeCell ref="G37:T37"/>
    <mergeCell ref="U37:V37"/>
    <mergeCell ref="W37:X37"/>
    <mergeCell ref="Y37:Z37"/>
    <mergeCell ref="AA37:AB37"/>
    <mergeCell ref="AC37:AD37"/>
    <mergeCell ref="D34:F34"/>
    <mergeCell ref="G34:T34"/>
    <mergeCell ref="U34:V34"/>
    <mergeCell ref="W34:X34"/>
    <mergeCell ref="Y34:Z34"/>
    <mergeCell ref="AA34:AB34"/>
    <mergeCell ref="AC34:AD34"/>
    <mergeCell ref="D35:F35"/>
    <mergeCell ref="G35:T35"/>
    <mergeCell ref="U35:V35"/>
    <mergeCell ref="W35:X35"/>
    <mergeCell ref="Y35:Z35"/>
    <mergeCell ref="AA35:AB35"/>
    <mergeCell ref="AC35:AD35"/>
    <mergeCell ref="D32:F32"/>
    <mergeCell ref="G32:T32"/>
    <mergeCell ref="U32:V32"/>
    <mergeCell ref="W32:X32"/>
    <mergeCell ref="Y32:Z32"/>
    <mergeCell ref="AA32:AB32"/>
    <mergeCell ref="AC32:AD32"/>
    <mergeCell ref="D33:F33"/>
    <mergeCell ref="G33:T33"/>
    <mergeCell ref="U33:V33"/>
    <mergeCell ref="W33:X33"/>
    <mergeCell ref="Y33:Z33"/>
    <mergeCell ref="AA33:AB33"/>
    <mergeCell ref="AC33:AD33"/>
    <mergeCell ref="D30:F30"/>
    <mergeCell ref="G30:T30"/>
    <mergeCell ref="U30:V30"/>
    <mergeCell ref="W30:X30"/>
    <mergeCell ref="Y30:Z30"/>
    <mergeCell ref="AA30:AB30"/>
    <mergeCell ref="AC30:AD30"/>
    <mergeCell ref="D31:F31"/>
    <mergeCell ref="G31:T31"/>
    <mergeCell ref="U31:V31"/>
    <mergeCell ref="W31:X31"/>
    <mergeCell ref="Y31:Z31"/>
    <mergeCell ref="AA31:AB31"/>
    <mergeCell ref="AC31:AD31"/>
    <mergeCell ref="D24:F24"/>
    <mergeCell ref="G24:T24"/>
    <mergeCell ref="U24:V24"/>
    <mergeCell ref="W24:X24"/>
    <mergeCell ref="Y24:Z24"/>
    <mergeCell ref="AA24:AB24"/>
    <mergeCell ref="AC24:AD24"/>
    <mergeCell ref="D29:F29"/>
    <mergeCell ref="G29:T29"/>
    <mergeCell ref="U29:V29"/>
    <mergeCell ref="W29:X29"/>
    <mergeCell ref="Y29:Z29"/>
    <mergeCell ref="AA29:AB29"/>
    <mergeCell ref="AC29:AD29"/>
    <mergeCell ref="U28:V28"/>
    <mergeCell ref="W28:X28"/>
    <mergeCell ref="Y28:Z28"/>
    <mergeCell ref="AA28:AB28"/>
    <mergeCell ref="AC28:AD28"/>
    <mergeCell ref="W26:X26"/>
    <mergeCell ref="Y26:Z26"/>
    <mergeCell ref="AA26:AB26"/>
    <mergeCell ref="AC26:AD26"/>
    <mergeCell ref="AC25:AD25"/>
    <mergeCell ref="D23:F23"/>
    <mergeCell ref="G23:T23"/>
    <mergeCell ref="U23:V23"/>
    <mergeCell ref="W23:X23"/>
    <mergeCell ref="Y23:Z23"/>
    <mergeCell ref="AA23:AB23"/>
    <mergeCell ref="AC23:AD23"/>
    <mergeCell ref="D19:F19"/>
    <mergeCell ref="G19:T19"/>
    <mergeCell ref="U19:V19"/>
    <mergeCell ref="W19:X19"/>
    <mergeCell ref="Y19:Z19"/>
    <mergeCell ref="AA19:AB19"/>
    <mergeCell ref="AC19:AD19"/>
    <mergeCell ref="D21:F21"/>
    <mergeCell ref="G21:T21"/>
    <mergeCell ref="U21:V21"/>
    <mergeCell ref="W21:X21"/>
    <mergeCell ref="Y21:Z21"/>
    <mergeCell ref="AA21:AB21"/>
    <mergeCell ref="AC21:AD21"/>
    <mergeCell ref="D22:F22"/>
    <mergeCell ref="G22:T22"/>
    <mergeCell ref="U22:V22"/>
    <mergeCell ref="W22:X22"/>
    <mergeCell ref="Y22:Z22"/>
    <mergeCell ref="AA22:AB22"/>
    <mergeCell ref="AC22:AD22"/>
    <mergeCell ref="D18:F18"/>
    <mergeCell ref="G18:T18"/>
    <mergeCell ref="U18:V18"/>
    <mergeCell ref="W18:X18"/>
    <mergeCell ref="Y18:Z18"/>
    <mergeCell ref="AA18:AB18"/>
    <mergeCell ref="AC18:AD18"/>
    <mergeCell ref="D20:F20"/>
    <mergeCell ref="G20:T20"/>
    <mergeCell ref="U20:V20"/>
    <mergeCell ref="W20:X20"/>
    <mergeCell ref="Y20:Z20"/>
    <mergeCell ref="AA20:AB20"/>
    <mergeCell ref="AC20:AD20"/>
    <mergeCell ref="D16:F16"/>
    <mergeCell ref="G16:T16"/>
    <mergeCell ref="U16:V16"/>
    <mergeCell ref="W16:X16"/>
    <mergeCell ref="Y16:Z16"/>
    <mergeCell ref="AA16:AB16"/>
    <mergeCell ref="AC16:AD16"/>
    <mergeCell ref="D17:F17"/>
    <mergeCell ref="G17:T17"/>
    <mergeCell ref="U17:V17"/>
    <mergeCell ref="W17:X17"/>
    <mergeCell ref="Y17:Z17"/>
    <mergeCell ref="AA17:AB17"/>
    <mergeCell ref="AC17:AD17"/>
    <mergeCell ref="AA27:AB27"/>
    <mergeCell ref="AC27:AD27"/>
    <mergeCell ref="D28:F28"/>
    <mergeCell ref="G28:T28"/>
    <mergeCell ref="AI6:AJ6"/>
    <mergeCell ref="AI88:AI89"/>
    <mergeCell ref="AJ88:AJ89"/>
    <mergeCell ref="D14:F14"/>
    <mergeCell ref="G14:T14"/>
    <mergeCell ref="U14:V14"/>
    <mergeCell ref="W14:X14"/>
    <mergeCell ref="Y14:Z14"/>
    <mergeCell ref="AA14:AB14"/>
    <mergeCell ref="AC14:AD14"/>
    <mergeCell ref="D13:F13"/>
    <mergeCell ref="G13:T13"/>
    <mergeCell ref="U13:V13"/>
    <mergeCell ref="W13:X13"/>
    <mergeCell ref="Y13:Z13"/>
    <mergeCell ref="AA13:AB13"/>
    <mergeCell ref="AC13:AD13"/>
    <mergeCell ref="D12:F12"/>
    <mergeCell ref="G12:T12"/>
    <mergeCell ref="U12:V12"/>
    <mergeCell ref="W53:X53"/>
    <mergeCell ref="Y53:Z53"/>
    <mergeCell ref="AA53:AB53"/>
    <mergeCell ref="AC53:AD53"/>
    <mergeCell ref="W5:X10"/>
    <mergeCell ref="Y5:Z10"/>
    <mergeCell ref="AA5:AB10"/>
    <mergeCell ref="D4:F10"/>
    <mergeCell ref="G4:T10"/>
    <mergeCell ref="U4:AB4"/>
    <mergeCell ref="AC4:AD10"/>
    <mergeCell ref="U5:V10"/>
    <mergeCell ref="AC50:AD50"/>
    <mergeCell ref="D50:F50"/>
    <mergeCell ref="G50:T50"/>
    <mergeCell ref="U50:V50"/>
    <mergeCell ref="W50:X50"/>
    <mergeCell ref="Y50:Z50"/>
    <mergeCell ref="AA50:AB50"/>
    <mergeCell ref="D27:F27"/>
    <mergeCell ref="G27:T27"/>
    <mergeCell ref="U27:V27"/>
    <mergeCell ref="W27:X27"/>
    <mergeCell ref="Y27:Z27"/>
    <mergeCell ref="D51:F51"/>
    <mergeCell ref="G51:T51"/>
    <mergeCell ref="U51:V51"/>
    <mergeCell ref="W51:X51"/>
    <mergeCell ref="Y51:Z51"/>
    <mergeCell ref="AA51:AB51"/>
    <mergeCell ref="AC51:AD51"/>
    <mergeCell ref="D79:F79"/>
    <mergeCell ref="G79:T79"/>
    <mergeCell ref="U79:V79"/>
    <mergeCell ref="W79:X79"/>
    <mergeCell ref="Y79:Z79"/>
    <mergeCell ref="AA79:AB79"/>
    <mergeCell ref="AC79:AD79"/>
    <mergeCell ref="D53:F53"/>
    <mergeCell ref="G53:T53"/>
    <mergeCell ref="U53:V53"/>
    <mergeCell ref="D52:F52"/>
    <mergeCell ref="G52:T52"/>
    <mergeCell ref="U52:V52"/>
    <mergeCell ref="W52:X52"/>
    <mergeCell ref="Y52:Z52"/>
    <mergeCell ref="AA52:AB52"/>
    <mergeCell ref="AC52:AD52"/>
    <mergeCell ref="D1:AD1"/>
    <mergeCell ref="D2:AD2"/>
    <mergeCell ref="D3:AD3"/>
    <mergeCell ref="D15:F15"/>
    <mergeCell ref="G15:T15"/>
    <mergeCell ref="U15:V15"/>
    <mergeCell ref="W15:X15"/>
    <mergeCell ref="Y15:Z15"/>
    <mergeCell ref="AA15:AB15"/>
    <mergeCell ref="AC15:AD15"/>
    <mergeCell ref="D11:F11"/>
    <mergeCell ref="G11:T11"/>
    <mergeCell ref="U11:V11"/>
    <mergeCell ref="W11:X11"/>
    <mergeCell ref="Y11:Z11"/>
    <mergeCell ref="AA11:AB11"/>
    <mergeCell ref="AC11:AD11"/>
    <mergeCell ref="W12:X12"/>
    <mergeCell ref="Y12:Z12"/>
    <mergeCell ref="AA12:AB12"/>
    <mergeCell ref="AC12:AD12"/>
    <mergeCell ref="D26:F26"/>
    <mergeCell ref="G26:T26"/>
    <mergeCell ref="U26:V26"/>
    <mergeCell ref="D25:F25"/>
    <mergeCell ref="G25:T25"/>
    <mergeCell ref="U25:V25"/>
    <mergeCell ref="W25:X25"/>
    <mergeCell ref="Y25:Z25"/>
    <mergeCell ref="AA25:AB2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5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2"/>
  <sheetViews>
    <sheetView tabSelected="1" zoomScale="125" workbookViewId="0">
      <selection activeCell="B13" sqref="B13"/>
    </sheetView>
  </sheetViews>
  <sheetFormatPr baseColWidth="10" defaultColWidth="9.1640625" defaultRowHeight="18"/>
  <cols>
    <col min="1" max="1" width="4.5" style="269" customWidth="1"/>
    <col min="2" max="2" width="49.5" style="269" customWidth="1"/>
    <col min="3" max="3" width="10.33203125" style="269" customWidth="1"/>
    <col min="4" max="4" width="13.6640625" style="269" customWidth="1"/>
    <col min="5" max="5" width="12" style="269" customWidth="1"/>
    <col min="6" max="6" width="14.33203125" style="269" customWidth="1"/>
    <col min="7" max="16384" width="9.1640625" style="269"/>
  </cols>
  <sheetData>
    <row r="1" spans="1:10" ht="23">
      <c r="A1" s="880" t="s">
        <v>375</v>
      </c>
      <c r="B1" s="880"/>
      <c r="C1" s="881"/>
      <c r="D1" s="881"/>
      <c r="E1" s="881"/>
      <c r="F1" s="881"/>
      <c r="G1" s="258"/>
      <c r="H1" s="258"/>
      <c r="I1" s="258"/>
      <c r="J1" s="274"/>
    </row>
    <row r="2" spans="1:10" ht="15.75" customHeight="1">
      <c r="A2" s="882" t="s">
        <v>179</v>
      </c>
      <c r="B2" s="882"/>
      <c r="C2" s="883"/>
      <c r="D2" s="883"/>
      <c r="E2" s="883"/>
      <c r="F2" s="883"/>
      <c r="G2" s="259"/>
      <c r="H2" s="259"/>
      <c r="I2" s="259"/>
      <c r="J2" s="274"/>
    </row>
    <row r="3" spans="1:10" ht="18.75" customHeight="1">
      <c r="A3" s="884"/>
      <c r="B3" s="884"/>
      <c r="C3" s="883"/>
      <c r="D3" s="883"/>
      <c r="E3" s="883"/>
      <c r="F3" s="883"/>
      <c r="G3" s="259"/>
      <c r="H3" s="259"/>
      <c r="I3" s="259"/>
      <c r="J3" s="274"/>
    </row>
    <row r="4" spans="1:10" ht="41.5" customHeight="1">
      <c r="A4" s="885" t="s">
        <v>178</v>
      </c>
      <c r="B4" s="885"/>
      <c r="C4" s="883"/>
      <c r="D4" s="883"/>
      <c r="E4" s="883"/>
      <c r="F4" s="883"/>
      <c r="G4" s="259"/>
      <c r="H4" s="259"/>
      <c r="I4" s="259"/>
      <c r="J4" s="274"/>
    </row>
    <row r="5" spans="1:10" ht="23.25" customHeight="1">
      <c r="A5" s="885" t="s">
        <v>180</v>
      </c>
      <c r="B5" s="885"/>
      <c r="C5" s="883"/>
      <c r="D5" s="883"/>
      <c r="E5" s="883"/>
      <c r="F5" s="883"/>
      <c r="G5" s="259"/>
      <c r="H5" s="259"/>
      <c r="I5" s="259"/>
      <c r="J5" s="274"/>
    </row>
    <row r="6" spans="1:10" ht="61.5" customHeight="1">
      <c r="A6" s="260" t="s">
        <v>181</v>
      </c>
      <c r="B6" s="260" t="s">
        <v>182</v>
      </c>
      <c r="C6" s="260" t="s">
        <v>208</v>
      </c>
      <c r="D6" s="260" t="s">
        <v>183</v>
      </c>
      <c r="E6" s="260" t="s">
        <v>184</v>
      </c>
      <c r="F6" s="260" t="s">
        <v>185</v>
      </c>
      <c r="G6" s="261"/>
      <c r="H6" s="261"/>
      <c r="I6" s="261"/>
      <c r="J6" s="274"/>
    </row>
    <row r="7" spans="1:10" ht="19.5" customHeight="1">
      <c r="A7" s="876" t="s">
        <v>186</v>
      </c>
      <c r="B7" s="877"/>
      <c r="C7" s="262"/>
      <c r="D7" s="262"/>
      <c r="E7" s="262"/>
      <c r="F7" s="262"/>
      <c r="G7" s="263"/>
      <c r="H7" s="263"/>
      <c r="I7" s="263"/>
      <c r="J7" s="274"/>
    </row>
    <row r="8" spans="1:10" ht="19">
      <c r="A8" s="264">
        <v>1</v>
      </c>
      <c r="B8" s="265" t="s">
        <v>355</v>
      </c>
      <c r="C8" s="262">
        <v>2</v>
      </c>
      <c r="D8" s="262" t="s">
        <v>188</v>
      </c>
      <c r="E8" s="262"/>
      <c r="F8" s="395" t="s">
        <v>209</v>
      </c>
      <c r="G8" s="263"/>
      <c r="H8" s="263"/>
      <c r="I8" s="263"/>
      <c r="J8" s="274"/>
    </row>
    <row r="9" spans="1:10" ht="19">
      <c r="A9" s="264">
        <v>2</v>
      </c>
      <c r="B9" s="265" t="s">
        <v>354</v>
      </c>
      <c r="C9" s="262">
        <v>3</v>
      </c>
      <c r="D9" s="265" t="s">
        <v>188</v>
      </c>
      <c r="E9" s="262"/>
      <c r="F9" s="395" t="s">
        <v>209</v>
      </c>
      <c r="G9" s="263"/>
      <c r="H9" s="263"/>
      <c r="I9" s="263"/>
      <c r="J9" s="274"/>
    </row>
    <row r="10" spans="1:10" ht="19">
      <c r="A10" s="264">
        <v>3</v>
      </c>
      <c r="B10" s="265" t="s">
        <v>189</v>
      </c>
      <c r="C10" s="262">
        <v>6</v>
      </c>
      <c r="D10" s="265" t="s">
        <v>190</v>
      </c>
      <c r="E10" s="262">
        <v>5</v>
      </c>
      <c r="F10" s="395" t="s">
        <v>209</v>
      </c>
      <c r="G10" s="263"/>
      <c r="H10" s="263"/>
      <c r="I10" s="263"/>
      <c r="J10" s="274"/>
    </row>
    <row r="11" spans="1:10" ht="19">
      <c r="A11" s="264">
        <v>4</v>
      </c>
      <c r="B11" s="265" t="s">
        <v>191</v>
      </c>
      <c r="C11" s="262">
        <v>7</v>
      </c>
      <c r="D11" s="265" t="s">
        <v>190</v>
      </c>
      <c r="E11" s="262">
        <v>6</v>
      </c>
      <c r="F11" s="395" t="s">
        <v>209</v>
      </c>
      <c r="G11" s="263"/>
      <c r="H11" s="263"/>
      <c r="I11" s="263"/>
      <c r="J11" s="274"/>
    </row>
    <row r="12" spans="1:10" ht="19">
      <c r="A12" s="264">
        <v>5</v>
      </c>
      <c r="B12" s="265" t="s">
        <v>356</v>
      </c>
      <c r="C12" s="262">
        <v>3</v>
      </c>
      <c r="D12" s="262" t="s">
        <v>188</v>
      </c>
      <c r="E12" s="262"/>
      <c r="F12" s="395" t="s">
        <v>209</v>
      </c>
      <c r="G12" s="263"/>
      <c r="H12" s="263"/>
      <c r="I12" s="263"/>
      <c r="J12" s="274"/>
    </row>
    <row r="13" spans="1:10" ht="19">
      <c r="A13" s="264">
        <v>6</v>
      </c>
      <c r="B13" s="265" t="s">
        <v>357</v>
      </c>
      <c r="C13" s="262">
        <v>3</v>
      </c>
      <c r="D13" s="262" t="s">
        <v>188</v>
      </c>
      <c r="E13" s="262"/>
      <c r="F13" s="395" t="s">
        <v>209</v>
      </c>
      <c r="G13" s="263"/>
      <c r="H13" s="263"/>
      <c r="I13" s="263"/>
      <c r="J13" s="274"/>
    </row>
    <row r="14" spans="1:10" ht="19">
      <c r="A14" s="264">
        <v>7</v>
      </c>
      <c r="B14" s="265" t="s">
        <v>126</v>
      </c>
      <c r="C14" s="262">
        <v>6</v>
      </c>
      <c r="D14" s="265" t="s">
        <v>190</v>
      </c>
      <c r="E14" s="262">
        <v>5</v>
      </c>
      <c r="F14" s="395" t="s">
        <v>209</v>
      </c>
      <c r="G14" s="263"/>
      <c r="H14" s="263"/>
      <c r="I14" s="263"/>
      <c r="J14" s="274"/>
    </row>
    <row r="15" spans="1:10" ht="19">
      <c r="A15" s="264">
        <v>8</v>
      </c>
      <c r="B15" s="265" t="s">
        <v>359</v>
      </c>
      <c r="C15" s="268">
        <v>2</v>
      </c>
      <c r="D15" s="265" t="s">
        <v>187</v>
      </c>
      <c r="E15" s="270"/>
      <c r="F15" s="395" t="s">
        <v>209</v>
      </c>
      <c r="G15" s="263"/>
      <c r="H15" s="263"/>
      <c r="I15" s="263"/>
      <c r="J15" s="274"/>
    </row>
    <row r="16" spans="1:10" ht="19">
      <c r="A16" s="264">
        <v>9</v>
      </c>
      <c r="B16" s="265" t="s">
        <v>360</v>
      </c>
      <c r="C16" s="262">
        <v>5</v>
      </c>
      <c r="D16" s="262" t="s">
        <v>190</v>
      </c>
      <c r="E16" s="262"/>
      <c r="F16" s="395" t="s">
        <v>209</v>
      </c>
      <c r="G16" s="263"/>
      <c r="H16" s="263"/>
      <c r="I16" s="263"/>
      <c r="J16" s="274"/>
    </row>
    <row r="17" spans="1:10" ht="19">
      <c r="A17" s="264">
        <v>10</v>
      </c>
      <c r="B17" s="265" t="s">
        <v>149</v>
      </c>
      <c r="C17" s="268">
        <v>5</v>
      </c>
      <c r="D17" s="262" t="s">
        <v>190</v>
      </c>
      <c r="E17" s="270">
        <v>4</v>
      </c>
      <c r="F17" s="395" t="s">
        <v>211</v>
      </c>
      <c r="G17" s="263"/>
      <c r="H17" s="263"/>
      <c r="I17" s="263"/>
      <c r="J17" s="274"/>
    </row>
    <row r="18" spans="1:10" ht="19">
      <c r="A18" s="264">
        <v>11</v>
      </c>
      <c r="B18" s="265" t="s">
        <v>270</v>
      </c>
      <c r="C18" s="262">
        <v>5</v>
      </c>
      <c r="D18" s="262" t="s">
        <v>190</v>
      </c>
      <c r="E18" s="262">
        <v>4</v>
      </c>
      <c r="F18" s="395" t="s">
        <v>211</v>
      </c>
      <c r="G18" s="263"/>
      <c r="H18" s="263"/>
      <c r="I18" s="263"/>
      <c r="J18" s="274"/>
    </row>
    <row r="19" spans="1:10" ht="19">
      <c r="A19" s="264">
        <v>12</v>
      </c>
      <c r="B19" s="265" t="s">
        <v>349</v>
      </c>
      <c r="C19" s="262">
        <v>1.5</v>
      </c>
      <c r="D19" s="265" t="s">
        <v>188</v>
      </c>
      <c r="E19" s="262"/>
      <c r="F19" s="395" t="s">
        <v>209</v>
      </c>
      <c r="G19" s="263"/>
      <c r="H19" s="263"/>
      <c r="I19" s="263"/>
      <c r="J19" s="274"/>
    </row>
    <row r="20" spans="1:10" ht="19">
      <c r="A20" s="266"/>
      <c r="B20" s="267" t="s">
        <v>192</v>
      </c>
      <c r="C20" s="391">
        <f>SUM(C8:C19)-C8-C9-C12-C13-C19-C15-C16</f>
        <v>29</v>
      </c>
      <c r="D20" s="392" t="s">
        <v>361</v>
      </c>
      <c r="E20" s="391">
        <f>SUM(E8:E19)</f>
        <v>24</v>
      </c>
      <c r="F20" s="395"/>
      <c r="G20" s="263"/>
      <c r="H20" s="263"/>
      <c r="I20" s="263"/>
      <c r="J20" s="274"/>
    </row>
    <row r="21" spans="1:10" ht="19.5" customHeight="1">
      <c r="A21" s="876" t="s">
        <v>193</v>
      </c>
      <c r="B21" s="877"/>
      <c r="C21" s="262"/>
      <c r="D21" s="262"/>
      <c r="E21" s="262"/>
      <c r="F21" s="396"/>
      <c r="J21" s="274"/>
    </row>
    <row r="22" spans="1:10" ht="19">
      <c r="A22" s="264">
        <v>13</v>
      </c>
      <c r="B22" s="265" t="s">
        <v>353</v>
      </c>
      <c r="C22" s="268">
        <v>2</v>
      </c>
      <c r="D22" s="265" t="s">
        <v>188</v>
      </c>
      <c r="E22" s="270"/>
      <c r="F22" s="395" t="s">
        <v>209</v>
      </c>
      <c r="G22" s="263"/>
      <c r="H22" s="263"/>
      <c r="I22" s="263"/>
      <c r="J22" s="274"/>
    </row>
    <row r="23" spans="1:10" ht="19">
      <c r="A23" s="264">
        <v>14</v>
      </c>
      <c r="B23" s="265" t="s">
        <v>352</v>
      </c>
      <c r="C23" s="268">
        <v>3</v>
      </c>
      <c r="D23" s="265" t="s">
        <v>188</v>
      </c>
      <c r="E23" s="270"/>
      <c r="F23" s="395" t="s">
        <v>209</v>
      </c>
      <c r="G23" s="263"/>
      <c r="H23" s="263"/>
      <c r="I23" s="263"/>
      <c r="J23" s="274"/>
    </row>
    <row r="24" spans="1:10" ht="19">
      <c r="A24" s="264">
        <v>15</v>
      </c>
      <c r="B24" s="265" t="s">
        <v>194</v>
      </c>
      <c r="C24" s="262">
        <v>7</v>
      </c>
      <c r="D24" s="265" t="s">
        <v>190</v>
      </c>
      <c r="E24" s="262">
        <v>6</v>
      </c>
      <c r="F24" s="395" t="s">
        <v>209</v>
      </c>
      <c r="G24" s="263"/>
      <c r="H24" s="263"/>
      <c r="I24" s="263"/>
      <c r="J24" s="274"/>
    </row>
    <row r="25" spans="1:10" ht="19">
      <c r="A25" s="264">
        <v>16</v>
      </c>
      <c r="B25" s="265" t="s">
        <v>126</v>
      </c>
      <c r="C25" s="262">
        <v>7</v>
      </c>
      <c r="D25" s="265" t="s">
        <v>190</v>
      </c>
      <c r="E25" s="262">
        <v>6</v>
      </c>
      <c r="F25" s="395" t="s">
        <v>209</v>
      </c>
      <c r="G25" s="263"/>
      <c r="H25" s="263"/>
      <c r="I25" s="263"/>
      <c r="J25" s="274"/>
    </row>
    <row r="26" spans="1:10" ht="38">
      <c r="A26" s="264">
        <v>17</v>
      </c>
      <c r="B26" s="265" t="s">
        <v>195</v>
      </c>
      <c r="C26" s="262">
        <v>7</v>
      </c>
      <c r="D26" s="265" t="s">
        <v>190</v>
      </c>
      <c r="E26" s="262">
        <v>6</v>
      </c>
      <c r="F26" s="395" t="s">
        <v>209</v>
      </c>
      <c r="G26" s="263"/>
      <c r="H26" s="263"/>
      <c r="I26" s="263"/>
      <c r="J26" s="274"/>
    </row>
    <row r="27" spans="1:10" ht="19">
      <c r="A27" s="264">
        <v>18</v>
      </c>
      <c r="B27" s="265" t="s">
        <v>351</v>
      </c>
      <c r="C27" s="262">
        <v>4</v>
      </c>
      <c r="D27" s="262" t="s">
        <v>187</v>
      </c>
      <c r="E27" s="262"/>
      <c r="F27" s="395" t="s">
        <v>209</v>
      </c>
      <c r="G27" s="263"/>
      <c r="H27" s="263"/>
      <c r="I27" s="263"/>
      <c r="J27" s="274"/>
    </row>
    <row r="28" spans="1:10" ht="21.5" customHeight="1">
      <c r="A28" s="264">
        <v>19</v>
      </c>
      <c r="B28" s="265" t="s">
        <v>273</v>
      </c>
      <c r="C28" s="262">
        <v>4</v>
      </c>
      <c r="D28" s="262" t="s">
        <v>190</v>
      </c>
      <c r="E28" s="262">
        <v>3</v>
      </c>
      <c r="F28" s="395" t="s">
        <v>211</v>
      </c>
      <c r="G28" s="263"/>
      <c r="H28" s="263"/>
      <c r="I28" s="263"/>
      <c r="J28" s="274"/>
    </row>
    <row r="29" spans="1:10" ht="19">
      <c r="A29" s="264">
        <v>20</v>
      </c>
      <c r="B29" s="265" t="s">
        <v>212</v>
      </c>
      <c r="C29" s="262">
        <v>4</v>
      </c>
      <c r="D29" s="265" t="s">
        <v>187</v>
      </c>
      <c r="E29" s="262">
        <v>4</v>
      </c>
      <c r="F29" s="395" t="s">
        <v>211</v>
      </c>
      <c r="G29" s="263"/>
      <c r="H29" s="263"/>
      <c r="I29" s="263"/>
      <c r="J29" s="274"/>
    </row>
    <row r="30" spans="1:10" ht="19">
      <c r="A30" s="264">
        <v>21</v>
      </c>
      <c r="B30" s="283" t="s">
        <v>229</v>
      </c>
      <c r="C30" s="268">
        <v>5</v>
      </c>
      <c r="D30" s="265" t="s">
        <v>190</v>
      </c>
      <c r="E30" s="270">
        <v>4</v>
      </c>
      <c r="F30" s="395" t="s">
        <v>211</v>
      </c>
      <c r="G30" s="263"/>
      <c r="H30" s="263"/>
      <c r="I30" s="263"/>
      <c r="J30" s="274"/>
    </row>
    <row r="31" spans="1:10" ht="24" customHeight="1">
      <c r="A31" s="264">
        <v>22</v>
      </c>
      <c r="B31" s="265" t="s">
        <v>350</v>
      </c>
      <c r="C31" s="268">
        <v>2</v>
      </c>
      <c r="D31" s="265" t="s">
        <v>188</v>
      </c>
      <c r="E31" s="271"/>
      <c r="F31" s="395" t="s">
        <v>209</v>
      </c>
      <c r="G31" s="263"/>
      <c r="H31" s="263"/>
      <c r="I31" s="263"/>
      <c r="J31" s="274"/>
    </row>
    <row r="32" spans="1:10" ht="38" customHeight="1">
      <c r="A32" s="264">
        <v>23</v>
      </c>
      <c r="B32" s="265" t="s">
        <v>358</v>
      </c>
      <c r="C32" s="262">
        <v>4</v>
      </c>
      <c r="D32" s="262" t="s">
        <v>188</v>
      </c>
      <c r="E32" s="262"/>
      <c r="F32" s="395" t="s">
        <v>211</v>
      </c>
      <c r="G32" s="263"/>
      <c r="H32" s="263"/>
      <c r="I32" s="263"/>
      <c r="J32" s="274"/>
    </row>
    <row r="33" spans="1:10" ht="19">
      <c r="A33" s="264">
        <v>24</v>
      </c>
      <c r="B33" s="265" t="s">
        <v>349</v>
      </c>
      <c r="C33" s="268">
        <v>1.5</v>
      </c>
      <c r="D33" s="265" t="s">
        <v>188</v>
      </c>
      <c r="E33" s="271"/>
      <c r="F33" s="395" t="s">
        <v>209</v>
      </c>
      <c r="G33" s="263"/>
      <c r="H33" s="263"/>
      <c r="I33" s="263"/>
      <c r="J33" s="274"/>
    </row>
    <row r="34" spans="1:10" ht="19">
      <c r="A34" s="364"/>
      <c r="B34" s="267" t="s">
        <v>66</v>
      </c>
      <c r="C34" s="391">
        <f>SUM(C22:C33)-C33-C23-C22-C27-C31-C32</f>
        <v>34</v>
      </c>
      <c r="D34" s="392" t="s">
        <v>372</v>
      </c>
      <c r="E34" s="391">
        <f>SUM(E22:E33)</f>
        <v>29</v>
      </c>
      <c r="F34" s="396"/>
      <c r="J34" s="274"/>
    </row>
    <row r="35" spans="1:10">
      <c r="A35" s="876" t="s">
        <v>196</v>
      </c>
      <c r="B35" s="877"/>
      <c r="C35" s="262"/>
      <c r="D35" s="262"/>
      <c r="E35" s="262"/>
      <c r="F35" s="396"/>
      <c r="J35" s="274"/>
    </row>
    <row r="36" spans="1:10" ht="19">
      <c r="A36" s="264">
        <v>25</v>
      </c>
      <c r="B36" s="265" t="s">
        <v>201</v>
      </c>
      <c r="C36" s="268">
        <v>1.5</v>
      </c>
      <c r="D36" s="265" t="s">
        <v>188</v>
      </c>
      <c r="E36" s="270">
        <v>2</v>
      </c>
      <c r="F36" s="395" t="s">
        <v>209</v>
      </c>
      <c r="G36" s="263"/>
      <c r="H36" s="263"/>
      <c r="I36" s="263"/>
      <c r="J36" s="274"/>
    </row>
    <row r="37" spans="1:10" ht="19">
      <c r="A37" s="264">
        <v>26</v>
      </c>
      <c r="B37" s="265" t="s">
        <v>348</v>
      </c>
      <c r="C37" s="268">
        <v>2</v>
      </c>
      <c r="D37" s="265" t="s">
        <v>187</v>
      </c>
      <c r="E37" s="270"/>
      <c r="F37" s="395" t="s">
        <v>209</v>
      </c>
      <c r="G37" s="263"/>
      <c r="H37" s="263"/>
      <c r="I37" s="263"/>
      <c r="J37" s="274"/>
    </row>
    <row r="38" spans="1:10" ht="19">
      <c r="A38" s="264">
        <v>27</v>
      </c>
      <c r="B38" s="265" t="s">
        <v>269</v>
      </c>
      <c r="C38" s="268">
        <v>2</v>
      </c>
      <c r="D38" s="265" t="s">
        <v>187</v>
      </c>
      <c r="E38" s="270">
        <v>2</v>
      </c>
      <c r="F38" s="395" t="s">
        <v>210</v>
      </c>
      <c r="G38" s="263"/>
      <c r="H38" s="263"/>
      <c r="I38" s="263"/>
      <c r="J38" s="274"/>
    </row>
    <row r="39" spans="1:10" ht="23.5" customHeight="1">
      <c r="A39" s="264">
        <v>28</v>
      </c>
      <c r="B39" s="265" t="s">
        <v>347</v>
      </c>
      <c r="C39" s="393">
        <v>6</v>
      </c>
      <c r="D39" s="265" t="s">
        <v>190</v>
      </c>
      <c r="E39" s="262"/>
      <c r="F39" s="395" t="s">
        <v>209</v>
      </c>
      <c r="G39" s="263"/>
      <c r="H39" s="263"/>
      <c r="I39" s="263"/>
      <c r="J39" s="274"/>
    </row>
    <row r="40" spans="1:10" ht="38">
      <c r="A40" s="264">
        <v>29</v>
      </c>
      <c r="B40" s="265" t="s">
        <v>197</v>
      </c>
      <c r="C40" s="268">
        <v>1.5</v>
      </c>
      <c r="D40" s="267" t="s">
        <v>187</v>
      </c>
      <c r="E40" s="270"/>
      <c r="F40" s="395" t="s">
        <v>211</v>
      </c>
      <c r="G40" s="263"/>
      <c r="H40" s="263"/>
      <c r="I40" s="263"/>
      <c r="J40" s="274" t="s">
        <v>129</v>
      </c>
    </row>
    <row r="41" spans="1:10" ht="40.5" customHeight="1">
      <c r="A41" s="264">
        <v>30</v>
      </c>
      <c r="B41" s="267" t="s">
        <v>271</v>
      </c>
      <c r="C41" s="262">
        <v>4</v>
      </c>
      <c r="D41" s="265" t="s">
        <v>187</v>
      </c>
      <c r="E41" s="262">
        <v>4</v>
      </c>
      <c r="F41" s="395" t="s">
        <v>210</v>
      </c>
      <c r="G41" s="263"/>
      <c r="H41" s="263"/>
      <c r="I41" s="263"/>
      <c r="J41" s="274" t="s">
        <v>129</v>
      </c>
    </row>
    <row r="42" spans="1:10" ht="42.75" customHeight="1">
      <c r="A42" s="264">
        <v>31</v>
      </c>
      <c r="B42" s="267" t="s">
        <v>272</v>
      </c>
      <c r="C42" s="268">
        <v>4</v>
      </c>
      <c r="D42" s="267" t="s">
        <v>187</v>
      </c>
      <c r="E42" s="270">
        <v>4</v>
      </c>
      <c r="F42" s="395" t="s">
        <v>210</v>
      </c>
      <c r="G42" s="263"/>
      <c r="H42" s="263"/>
      <c r="I42" s="263"/>
      <c r="J42" s="274"/>
    </row>
    <row r="43" spans="1:10" ht="42.75" customHeight="1">
      <c r="A43" s="272">
        <v>32</v>
      </c>
      <c r="B43" s="267" t="s">
        <v>275</v>
      </c>
      <c r="C43" s="268">
        <v>4</v>
      </c>
      <c r="D43" s="265" t="s">
        <v>187</v>
      </c>
      <c r="E43" s="270">
        <v>3</v>
      </c>
      <c r="F43" s="395" t="s">
        <v>210</v>
      </c>
      <c r="G43" s="263"/>
      <c r="H43" s="263"/>
      <c r="I43" s="263"/>
      <c r="J43" s="274"/>
    </row>
    <row r="44" spans="1:10" ht="38">
      <c r="A44" s="275">
        <v>33</v>
      </c>
      <c r="B44" s="267" t="s">
        <v>276</v>
      </c>
      <c r="C44" s="276">
        <v>4</v>
      </c>
      <c r="D44" s="277" t="s">
        <v>187</v>
      </c>
      <c r="E44" s="278">
        <v>4</v>
      </c>
      <c r="F44" s="395" t="s">
        <v>210</v>
      </c>
      <c r="G44" s="263"/>
      <c r="H44" s="263"/>
      <c r="I44" s="263"/>
      <c r="J44" s="274"/>
    </row>
    <row r="45" spans="1:10" ht="38">
      <c r="A45" s="279">
        <v>34</v>
      </c>
      <c r="B45" s="267" t="s">
        <v>277</v>
      </c>
      <c r="C45" s="276">
        <v>4</v>
      </c>
      <c r="D45" s="277" t="s">
        <v>187</v>
      </c>
      <c r="E45" s="278">
        <v>4</v>
      </c>
      <c r="F45" s="395" t="s">
        <v>210</v>
      </c>
      <c r="G45" s="263"/>
      <c r="H45" s="263"/>
      <c r="I45" s="263"/>
      <c r="J45" s="274"/>
    </row>
    <row r="46" spans="1:10" ht="38">
      <c r="A46" s="264">
        <v>35</v>
      </c>
      <c r="B46" s="280" t="s">
        <v>278</v>
      </c>
      <c r="C46" s="268">
        <v>4</v>
      </c>
      <c r="D46" s="265" t="s">
        <v>187</v>
      </c>
      <c r="E46" s="270">
        <v>3</v>
      </c>
      <c r="F46" s="395" t="s">
        <v>210</v>
      </c>
      <c r="G46" s="263"/>
      <c r="H46" s="263"/>
      <c r="I46" s="263"/>
      <c r="J46" s="274"/>
    </row>
    <row r="47" spans="1:10" ht="19">
      <c r="A47" s="270"/>
      <c r="B47" s="281" t="s">
        <v>66</v>
      </c>
      <c r="C47" s="394">
        <f>SUM(C36:C46)-C37-C39</f>
        <v>29</v>
      </c>
      <c r="D47" s="392" t="s">
        <v>362</v>
      </c>
      <c r="E47" s="391">
        <f>SUM(E36:E46)</f>
        <v>26</v>
      </c>
      <c r="F47" s="395"/>
      <c r="G47" s="263"/>
      <c r="H47" s="263"/>
      <c r="I47" s="263"/>
      <c r="J47" s="274"/>
    </row>
    <row r="48" spans="1:10" ht="25.25" customHeight="1">
      <c r="A48" s="876" t="s">
        <v>198</v>
      </c>
      <c r="B48" s="877"/>
      <c r="C48" s="262"/>
      <c r="D48" s="262"/>
      <c r="E48" s="262"/>
      <c r="F48" s="396"/>
      <c r="J48" s="274"/>
    </row>
    <row r="49" spans="1:10" ht="19">
      <c r="A49" s="264">
        <v>36</v>
      </c>
      <c r="B49" s="265" t="s">
        <v>205</v>
      </c>
      <c r="C49" s="268">
        <v>1.5</v>
      </c>
      <c r="D49" s="265" t="s">
        <v>187</v>
      </c>
      <c r="E49" s="270">
        <v>2</v>
      </c>
      <c r="F49" s="395" t="s">
        <v>209</v>
      </c>
      <c r="G49" s="263"/>
      <c r="H49" s="263"/>
      <c r="I49" s="263"/>
      <c r="J49" s="274"/>
    </row>
    <row r="50" spans="1:10" ht="26" customHeight="1">
      <c r="A50" s="273">
        <v>37</v>
      </c>
      <c r="B50" s="265" t="s">
        <v>274</v>
      </c>
      <c r="C50" s="268">
        <v>2</v>
      </c>
      <c r="D50" s="265" t="s">
        <v>187</v>
      </c>
      <c r="E50" s="271">
        <v>2</v>
      </c>
      <c r="F50" s="395" t="s">
        <v>210</v>
      </c>
      <c r="G50" s="263"/>
      <c r="H50" s="263"/>
      <c r="I50" s="263"/>
      <c r="J50" s="274"/>
    </row>
    <row r="51" spans="1:10" ht="41.25" customHeight="1">
      <c r="A51" s="279">
        <v>38</v>
      </c>
      <c r="B51" s="267" t="s">
        <v>279</v>
      </c>
      <c r="C51" s="276">
        <v>4</v>
      </c>
      <c r="D51" s="277" t="s">
        <v>187</v>
      </c>
      <c r="E51" s="278">
        <v>4</v>
      </c>
      <c r="F51" s="395" t="s">
        <v>210</v>
      </c>
      <c r="G51" s="263"/>
      <c r="H51" s="263"/>
      <c r="I51" s="263"/>
      <c r="J51" s="274"/>
    </row>
    <row r="52" spans="1:10" ht="42.75" customHeight="1">
      <c r="A52" s="279">
        <v>39</v>
      </c>
      <c r="B52" s="267" t="s">
        <v>280</v>
      </c>
      <c r="C52" s="276">
        <v>4</v>
      </c>
      <c r="D52" s="277" t="s">
        <v>187</v>
      </c>
      <c r="E52" s="278">
        <v>4</v>
      </c>
      <c r="F52" s="395" t="s">
        <v>210</v>
      </c>
      <c r="G52" s="263"/>
      <c r="H52" s="263"/>
      <c r="I52" s="263"/>
      <c r="J52" s="274"/>
    </row>
    <row r="53" spans="1:10" ht="53.25" customHeight="1">
      <c r="A53" s="264">
        <v>40</v>
      </c>
      <c r="B53" s="267" t="s">
        <v>281</v>
      </c>
      <c r="C53" s="273">
        <v>4</v>
      </c>
      <c r="D53" s="265" t="s">
        <v>187</v>
      </c>
      <c r="E53" s="270">
        <v>4</v>
      </c>
      <c r="F53" s="395" t="s">
        <v>210</v>
      </c>
      <c r="G53" s="263"/>
      <c r="H53" s="263"/>
      <c r="I53" s="263"/>
      <c r="J53" s="274"/>
    </row>
    <row r="54" spans="1:10" ht="20.25" customHeight="1">
      <c r="A54" s="264">
        <v>41</v>
      </c>
      <c r="B54" s="265" t="s">
        <v>199</v>
      </c>
      <c r="C54" s="268">
        <v>4</v>
      </c>
      <c r="D54" s="265" t="s">
        <v>190</v>
      </c>
      <c r="E54" s="270">
        <v>3</v>
      </c>
      <c r="F54" s="395" t="s">
        <v>209</v>
      </c>
      <c r="G54" s="263"/>
      <c r="H54" s="263"/>
      <c r="I54" s="263"/>
      <c r="J54" s="274"/>
    </row>
    <row r="55" spans="1:10" ht="19">
      <c r="A55" s="273">
        <v>42</v>
      </c>
      <c r="B55" s="265" t="s">
        <v>135</v>
      </c>
      <c r="C55" s="268">
        <v>4</v>
      </c>
      <c r="D55" s="265" t="s">
        <v>190</v>
      </c>
      <c r="E55" s="270">
        <v>3</v>
      </c>
      <c r="F55" s="395" t="s">
        <v>211</v>
      </c>
      <c r="G55" s="263"/>
      <c r="H55" s="263"/>
      <c r="I55" s="263"/>
      <c r="J55" s="274"/>
    </row>
    <row r="56" spans="1:10" ht="38">
      <c r="A56" s="273">
        <v>43</v>
      </c>
      <c r="B56" s="265" t="s">
        <v>134</v>
      </c>
      <c r="C56" s="268">
        <v>1.5</v>
      </c>
      <c r="D56" s="267" t="s">
        <v>187</v>
      </c>
      <c r="E56" s="270"/>
      <c r="F56" s="395" t="s">
        <v>211</v>
      </c>
      <c r="G56" s="263"/>
      <c r="H56" s="263"/>
      <c r="I56" s="263"/>
      <c r="J56" s="274"/>
    </row>
    <row r="57" spans="1:10" ht="19">
      <c r="A57" s="264">
        <v>44</v>
      </c>
      <c r="B57" s="265" t="s">
        <v>142</v>
      </c>
      <c r="C57" s="262">
        <v>5</v>
      </c>
      <c r="D57" s="265" t="s">
        <v>190</v>
      </c>
      <c r="E57" s="262">
        <v>4</v>
      </c>
      <c r="F57" s="395" t="s">
        <v>209</v>
      </c>
      <c r="G57" s="263"/>
      <c r="H57" s="263"/>
      <c r="I57" s="263"/>
      <c r="J57" s="274"/>
    </row>
    <row r="58" spans="1:10" ht="38">
      <c r="A58" s="264">
        <v>45</v>
      </c>
      <c r="B58" s="265" t="s">
        <v>262</v>
      </c>
      <c r="C58" s="282">
        <v>1</v>
      </c>
      <c r="D58" s="265" t="s">
        <v>187</v>
      </c>
      <c r="E58" s="262"/>
      <c r="F58" s="395" t="s">
        <v>209</v>
      </c>
      <c r="G58" s="263"/>
      <c r="H58" s="263"/>
      <c r="I58" s="263"/>
      <c r="J58" s="274"/>
    </row>
    <row r="59" spans="1:10" ht="19">
      <c r="A59" s="266">
        <v>46</v>
      </c>
      <c r="B59" s="267" t="s">
        <v>66</v>
      </c>
      <c r="C59" s="391">
        <f>SUM(C49:C58)</f>
        <v>31</v>
      </c>
      <c r="D59" s="392" t="s">
        <v>370</v>
      </c>
      <c r="E59" s="391">
        <f>SUM(E49:E58)</f>
        <v>26</v>
      </c>
      <c r="F59" s="395"/>
      <c r="G59" s="263"/>
      <c r="H59" s="263"/>
      <c r="I59" s="263"/>
      <c r="J59" s="274" t="s">
        <v>129</v>
      </c>
    </row>
    <row r="60" spans="1:10">
      <c r="A60" s="876" t="s">
        <v>200</v>
      </c>
      <c r="B60" s="877"/>
      <c r="C60" s="262"/>
      <c r="D60" s="262"/>
      <c r="E60" s="262"/>
      <c r="F60" s="396"/>
      <c r="J60" s="274"/>
    </row>
    <row r="61" spans="1:10" ht="25.25" customHeight="1">
      <c r="A61" s="264">
        <v>47</v>
      </c>
      <c r="B61" s="265" t="s">
        <v>201</v>
      </c>
      <c r="C61" s="268">
        <v>1.5</v>
      </c>
      <c r="D61" s="265" t="s">
        <v>188</v>
      </c>
      <c r="E61" s="270">
        <v>2</v>
      </c>
      <c r="F61" s="395" t="s">
        <v>209</v>
      </c>
      <c r="G61" s="263"/>
      <c r="H61" s="263"/>
      <c r="I61" s="263"/>
      <c r="J61" s="274"/>
    </row>
    <row r="62" spans="1:10" ht="57">
      <c r="A62" s="273">
        <v>48</v>
      </c>
      <c r="B62" s="265" t="s">
        <v>202</v>
      </c>
      <c r="C62" s="268">
        <v>4.5</v>
      </c>
      <c r="D62" s="265" t="s">
        <v>190</v>
      </c>
      <c r="E62" s="270">
        <v>3</v>
      </c>
      <c r="F62" s="395" t="s">
        <v>209</v>
      </c>
      <c r="G62" s="263"/>
      <c r="H62" s="263"/>
      <c r="I62" s="263"/>
      <c r="J62" s="274"/>
    </row>
    <row r="63" spans="1:10" ht="38">
      <c r="A63" s="264">
        <v>49</v>
      </c>
      <c r="B63" s="265" t="s">
        <v>203</v>
      </c>
      <c r="C63" s="268">
        <v>1.5</v>
      </c>
      <c r="D63" s="267" t="s">
        <v>187</v>
      </c>
      <c r="E63" s="270"/>
      <c r="F63" s="395" t="s">
        <v>209</v>
      </c>
      <c r="G63" s="263"/>
      <c r="H63" s="263"/>
      <c r="I63" s="263"/>
      <c r="J63" s="274"/>
    </row>
    <row r="64" spans="1:10" ht="19">
      <c r="A64" s="264">
        <v>50</v>
      </c>
      <c r="B64" s="265" t="s">
        <v>344</v>
      </c>
      <c r="C64" s="268">
        <v>4</v>
      </c>
      <c r="D64" s="265" t="s">
        <v>188</v>
      </c>
      <c r="E64" s="270"/>
      <c r="F64" s="395" t="s">
        <v>209</v>
      </c>
      <c r="G64" s="263"/>
      <c r="H64" s="263"/>
      <c r="I64" s="263"/>
      <c r="J64" s="274"/>
    </row>
    <row r="65" spans="1:13" ht="19">
      <c r="A65" s="264">
        <v>51</v>
      </c>
      <c r="B65" s="265" t="s">
        <v>343</v>
      </c>
      <c r="C65" s="268">
        <v>4</v>
      </c>
      <c r="D65" s="265" t="s">
        <v>188</v>
      </c>
      <c r="E65" s="270"/>
      <c r="F65" s="395" t="s">
        <v>209</v>
      </c>
      <c r="G65" s="263"/>
      <c r="H65" s="263"/>
      <c r="I65" s="263"/>
      <c r="J65" s="274"/>
    </row>
    <row r="66" spans="1:13" ht="38">
      <c r="A66" s="264">
        <v>52</v>
      </c>
      <c r="B66" s="265" t="s">
        <v>143</v>
      </c>
      <c r="C66" s="262">
        <v>4</v>
      </c>
      <c r="D66" s="265" t="s">
        <v>190</v>
      </c>
      <c r="E66" s="262">
        <v>3</v>
      </c>
      <c r="F66" s="395" t="s">
        <v>211</v>
      </c>
      <c r="G66" s="263"/>
      <c r="H66" s="263"/>
      <c r="I66" s="263"/>
      <c r="J66" s="274"/>
    </row>
    <row r="67" spans="1:13" ht="19">
      <c r="A67" s="264">
        <v>53</v>
      </c>
      <c r="B67" s="265" t="s">
        <v>345</v>
      </c>
      <c r="C67" s="268">
        <v>4.5</v>
      </c>
      <c r="D67" s="265" t="s">
        <v>190</v>
      </c>
      <c r="E67" s="270"/>
      <c r="F67" s="395" t="s">
        <v>211</v>
      </c>
      <c r="G67" s="263"/>
      <c r="H67" s="263"/>
      <c r="I67" s="263"/>
      <c r="J67" s="274"/>
    </row>
    <row r="68" spans="1:13" ht="57">
      <c r="A68" s="279">
        <v>54</v>
      </c>
      <c r="B68" s="267" t="s">
        <v>282</v>
      </c>
      <c r="C68" s="276">
        <v>4</v>
      </c>
      <c r="D68" s="277" t="s">
        <v>187</v>
      </c>
      <c r="E68" s="278">
        <v>4</v>
      </c>
      <c r="F68" s="395" t="s">
        <v>210</v>
      </c>
      <c r="G68" s="263"/>
      <c r="H68" s="263"/>
      <c r="I68" s="263"/>
      <c r="J68" s="274"/>
    </row>
    <row r="69" spans="1:13" ht="57">
      <c r="A69" s="279">
        <v>55</v>
      </c>
      <c r="B69" s="267" t="s">
        <v>283</v>
      </c>
      <c r="C69" s="276">
        <v>4</v>
      </c>
      <c r="D69" s="277" t="s">
        <v>187</v>
      </c>
      <c r="E69" s="278">
        <v>4</v>
      </c>
      <c r="F69" s="395" t="s">
        <v>210</v>
      </c>
      <c r="G69" s="263"/>
      <c r="H69" s="263"/>
      <c r="I69" s="263"/>
      <c r="J69" s="274"/>
    </row>
    <row r="70" spans="1:13" ht="19">
      <c r="A70" s="273">
        <v>56</v>
      </c>
      <c r="B70" s="265" t="s">
        <v>130</v>
      </c>
      <c r="C70" s="262">
        <v>4</v>
      </c>
      <c r="D70" s="265" t="s">
        <v>190</v>
      </c>
      <c r="E70" s="262">
        <v>3</v>
      </c>
      <c r="F70" s="395" t="s">
        <v>211</v>
      </c>
      <c r="G70" s="263"/>
      <c r="H70" s="263"/>
      <c r="I70" s="263"/>
      <c r="J70" s="274"/>
    </row>
    <row r="71" spans="1:13" ht="38">
      <c r="A71" s="264">
        <v>57</v>
      </c>
      <c r="B71" s="265" t="s">
        <v>144</v>
      </c>
      <c r="C71" s="262">
        <v>4</v>
      </c>
      <c r="D71" s="265" t="s">
        <v>190</v>
      </c>
      <c r="E71" s="262">
        <v>3</v>
      </c>
      <c r="F71" s="395" t="s">
        <v>211</v>
      </c>
      <c r="G71" s="263"/>
      <c r="H71" s="263"/>
      <c r="I71" s="263"/>
      <c r="J71" s="274"/>
      <c r="M71" s="269" t="s">
        <v>129</v>
      </c>
    </row>
    <row r="72" spans="1:13" ht="19">
      <c r="A72" s="266"/>
      <c r="B72" s="267" t="s">
        <v>66</v>
      </c>
      <c r="C72" s="391">
        <f>SUM(C61:C71)-C64-C65-C67</f>
        <v>27.5</v>
      </c>
      <c r="D72" s="392" t="s">
        <v>371</v>
      </c>
      <c r="E72" s="391">
        <f>SUM(E61:E71)</f>
        <v>22</v>
      </c>
      <c r="F72" s="395"/>
      <c r="G72" s="263"/>
      <c r="H72" s="263"/>
      <c r="I72" s="263"/>
      <c r="J72" s="274"/>
    </row>
    <row r="73" spans="1:13" s="263" customFormat="1">
      <c r="A73" s="876" t="s">
        <v>204</v>
      </c>
      <c r="B73" s="877"/>
      <c r="C73" s="262"/>
      <c r="D73" s="262"/>
      <c r="E73" s="262"/>
      <c r="F73" s="396"/>
      <c r="G73" s="269"/>
      <c r="H73" s="269"/>
      <c r="I73" s="269"/>
      <c r="J73" s="274" t="s">
        <v>129</v>
      </c>
    </row>
    <row r="74" spans="1:13" ht="23" customHeight="1">
      <c r="A74" s="264">
        <v>58</v>
      </c>
      <c r="B74" s="265" t="s">
        <v>201</v>
      </c>
      <c r="C74" s="268">
        <v>1.5</v>
      </c>
      <c r="D74" s="265" t="s">
        <v>190</v>
      </c>
      <c r="E74" s="270">
        <v>2</v>
      </c>
      <c r="F74" s="395" t="s">
        <v>209</v>
      </c>
      <c r="G74" s="263"/>
      <c r="H74" s="263"/>
      <c r="I74" s="263"/>
      <c r="J74" s="274"/>
    </row>
    <row r="75" spans="1:13" ht="19">
      <c r="A75" s="272">
        <v>59</v>
      </c>
      <c r="B75" s="265" t="s">
        <v>228</v>
      </c>
      <c r="C75" s="268">
        <v>3</v>
      </c>
      <c r="D75" s="265" t="s">
        <v>187</v>
      </c>
      <c r="E75" s="270">
        <v>3</v>
      </c>
      <c r="F75" s="395" t="s">
        <v>211</v>
      </c>
      <c r="G75" s="263"/>
      <c r="H75" s="263"/>
      <c r="I75" s="263"/>
      <c r="J75" s="274"/>
    </row>
    <row r="76" spans="1:13" ht="57">
      <c r="A76" s="279">
        <v>60</v>
      </c>
      <c r="B76" s="267" t="s">
        <v>284</v>
      </c>
      <c r="C76" s="276">
        <v>4</v>
      </c>
      <c r="D76" s="277" t="s">
        <v>187</v>
      </c>
      <c r="E76" s="278">
        <v>6</v>
      </c>
      <c r="F76" s="395" t="s">
        <v>210</v>
      </c>
      <c r="G76" s="263"/>
      <c r="H76" s="263"/>
      <c r="I76" s="263"/>
      <c r="J76" s="274"/>
    </row>
    <row r="77" spans="1:13" ht="57">
      <c r="A77" s="279">
        <v>61</v>
      </c>
      <c r="B77" s="267" t="s">
        <v>285</v>
      </c>
      <c r="C77" s="276">
        <v>4</v>
      </c>
      <c r="D77" s="277" t="s">
        <v>187</v>
      </c>
      <c r="E77" s="278">
        <v>8</v>
      </c>
      <c r="F77" s="395" t="s">
        <v>210</v>
      </c>
      <c r="G77" s="263"/>
      <c r="H77" s="263"/>
      <c r="I77" s="263"/>
      <c r="J77" s="274"/>
    </row>
    <row r="78" spans="1:13" ht="38">
      <c r="A78" s="264">
        <v>62</v>
      </c>
      <c r="B78" s="283" t="s">
        <v>147</v>
      </c>
      <c r="C78" s="268">
        <v>1.5</v>
      </c>
      <c r="D78" s="267" t="s">
        <v>187</v>
      </c>
      <c r="E78" s="270"/>
      <c r="F78" s="395" t="s">
        <v>211</v>
      </c>
      <c r="G78" s="263"/>
      <c r="H78" s="263"/>
      <c r="I78" s="263"/>
      <c r="J78" s="274"/>
    </row>
    <row r="79" spans="1:13" ht="19">
      <c r="A79" s="264">
        <v>63</v>
      </c>
      <c r="B79" s="265" t="s">
        <v>346</v>
      </c>
      <c r="C79" s="262">
        <v>3</v>
      </c>
      <c r="D79" s="265" t="s">
        <v>188</v>
      </c>
      <c r="E79" s="262"/>
      <c r="F79" s="395" t="s">
        <v>211</v>
      </c>
      <c r="G79" s="263"/>
      <c r="H79" s="263"/>
      <c r="I79" s="263"/>
      <c r="J79" s="274"/>
    </row>
    <row r="80" spans="1:13" ht="38">
      <c r="A80" s="264">
        <v>64</v>
      </c>
      <c r="B80" s="267" t="s">
        <v>286</v>
      </c>
      <c r="C80" s="268">
        <v>4</v>
      </c>
      <c r="D80" s="265" t="s">
        <v>187</v>
      </c>
      <c r="E80" s="270">
        <v>6</v>
      </c>
      <c r="F80" s="395" t="s">
        <v>210</v>
      </c>
      <c r="G80" s="263"/>
      <c r="H80" s="263"/>
      <c r="I80" s="263"/>
      <c r="J80" s="274"/>
    </row>
    <row r="81" spans="1:10" ht="19">
      <c r="A81" s="264">
        <v>65</v>
      </c>
      <c r="B81" s="265" t="s">
        <v>83</v>
      </c>
      <c r="C81" s="268">
        <v>2</v>
      </c>
      <c r="D81" s="265" t="s">
        <v>187</v>
      </c>
      <c r="E81" s="270"/>
      <c r="F81" s="395" t="s">
        <v>211</v>
      </c>
      <c r="G81" s="263"/>
      <c r="H81" s="263"/>
      <c r="I81" s="263"/>
      <c r="J81" s="274"/>
    </row>
    <row r="82" spans="1:10" ht="19">
      <c r="A82" s="264">
        <v>66</v>
      </c>
      <c r="B82" s="265" t="s">
        <v>235</v>
      </c>
      <c r="C82" s="268">
        <v>4</v>
      </c>
      <c r="D82" s="265" t="s">
        <v>187</v>
      </c>
      <c r="E82" s="270"/>
      <c r="F82" s="395" t="s">
        <v>209</v>
      </c>
      <c r="G82" s="263"/>
      <c r="H82" s="263"/>
      <c r="I82" s="263"/>
      <c r="J82" s="274"/>
    </row>
    <row r="83" spans="1:10" ht="19">
      <c r="A83" s="264">
        <v>67</v>
      </c>
      <c r="B83" s="265" t="s">
        <v>48</v>
      </c>
      <c r="C83" s="268">
        <v>6</v>
      </c>
      <c r="D83" s="265" t="s">
        <v>188</v>
      </c>
      <c r="E83" s="270"/>
      <c r="F83" s="395" t="s">
        <v>209</v>
      </c>
      <c r="G83" s="263"/>
      <c r="H83" s="263"/>
      <c r="I83" s="263"/>
      <c r="J83" s="274" t="s">
        <v>129</v>
      </c>
    </row>
    <row r="84" spans="1:10" ht="19">
      <c r="A84" s="266"/>
      <c r="B84" s="267" t="s">
        <v>66</v>
      </c>
      <c r="C84" s="391">
        <f>SUM(C74:C83)-C79</f>
        <v>30</v>
      </c>
      <c r="D84" s="392" t="s">
        <v>363</v>
      </c>
      <c r="E84" s="391">
        <f>SUM(E74:E83)</f>
        <v>25</v>
      </c>
      <c r="F84" s="262"/>
      <c r="G84" s="263"/>
      <c r="H84" s="263"/>
      <c r="I84" s="263"/>
      <c r="J84" s="274"/>
    </row>
    <row r="85" spans="1:10" ht="19">
      <c r="A85" s="285"/>
      <c r="B85" s="286" t="s">
        <v>206</v>
      </c>
      <c r="C85" s="287">
        <f>C84+C72+C59+C47+C34+C20</f>
        <v>180.5</v>
      </c>
      <c r="D85" s="365"/>
      <c r="E85" s="365"/>
      <c r="F85" s="367"/>
      <c r="G85" s="263"/>
      <c r="H85" s="263"/>
      <c r="I85" s="263"/>
      <c r="J85" s="274"/>
    </row>
    <row r="86" spans="1:10">
      <c r="A86" s="288"/>
      <c r="B86" s="289"/>
      <c r="C86" s="263"/>
      <c r="D86" s="263"/>
      <c r="E86" s="263"/>
      <c r="F86" s="263"/>
      <c r="G86" s="263"/>
      <c r="H86" s="263"/>
      <c r="I86" s="263"/>
      <c r="J86" s="274"/>
    </row>
    <row r="87" spans="1:10" ht="38">
      <c r="A87" s="288"/>
      <c r="B87" s="289" t="s">
        <v>207</v>
      </c>
      <c r="C87" s="263"/>
      <c r="D87" s="290" t="s">
        <v>213</v>
      </c>
      <c r="E87" s="263"/>
      <c r="J87" s="368"/>
    </row>
    <row r="88" spans="1:10">
      <c r="J88" s="274"/>
    </row>
    <row r="89" spans="1:10">
      <c r="J89" s="274"/>
    </row>
    <row r="90" spans="1:10">
      <c r="A90" s="274"/>
      <c r="B90" s="284"/>
      <c r="C90" s="369"/>
      <c r="D90" s="878"/>
      <c r="E90" s="879"/>
      <c r="F90" s="879"/>
      <c r="G90" s="879"/>
      <c r="H90" s="879"/>
      <c r="I90" s="879"/>
      <c r="J90" s="879"/>
    </row>
    <row r="92" spans="1:10">
      <c r="C92" s="369"/>
    </row>
  </sheetData>
  <mergeCells count="11">
    <mergeCell ref="A73:B73"/>
    <mergeCell ref="D90:J90"/>
    <mergeCell ref="A1:F1"/>
    <mergeCell ref="A2:F3"/>
    <mergeCell ref="A4:F4"/>
    <mergeCell ref="A5:F5"/>
    <mergeCell ref="A7:B7"/>
    <mergeCell ref="A21:B21"/>
    <mergeCell ref="A35:B35"/>
    <mergeCell ref="A48:B48"/>
    <mergeCell ref="A60:B60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6" fitToHeight="2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НП бак_2</vt:lpstr>
      <vt:lpstr>КАТАЛОГ_2</vt:lpstr>
      <vt:lpstr>Семестровка_2</vt:lpstr>
      <vt:lpstr>КАТАЛОГ_2!Область_печати</vt:lpstr>
      <vt:lpstr>'НП бак_2'!Область_печати</vt:lpstr>
      <vt:lpstr>Семестровка_2!Область_печати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Microsoft Office User</cp:lastModifiedBy>
  <cp:lastPrinted>2021-05-06T08:01:22Z</cp:lastPrinted>
  <dcterms:created xsi:type="dcterms:W3CDTF">2020-01-10T12:25:25Z</dcterms:created>
  <dcterms:modified xsi:type="dcterms:W3CDTF">2021-05-06T08:01:24Z</dcterms:modified>
</cp:coreProperties>
</file>